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1" activeTab="7"/>
  </bookViews>
  <sheets>
    <sheet name="informacje ogólne" sheetId="1" r:id="rId1"/>
    <sheet name="budynki" sheetId="2" r:id="rId2"/>
    <sheet name="elektronika " sheetId="3" r:id="rId3"/>
    <sheet name="pojazdy" sheetId="4" r:id="rId4"/>
    <sheet name="środki trwałe" sheetId="5" r:id="rId5"/>
    <sheet name="Szkody" sheetId="6" r:id="rId6"/>
    <sheet name="Maszyny" sheetId="7" r:id="rId7"/>
    <sheet name="Lokalizacje" sheetId="8" r:id="rId8"/>
  </sheets>
  <definedNames>
    <definedName name="Excel_BuiltIn__FilterDatabase" localSheetId="2">'elektronika '!$A$4:$D$280</definedName>
    <definedName name="Excel_BuiltIn_Print_Area" localSheetId="2">'elektronika '!$A$1:$D$507</definedName>
    <definedName name="Excel_BuiltIn_Print_Area" localSheetId="0">'informacje ogólne'!$A$1:$I$21</definedName>
    <definedName name="Excel_BuiltIn_Print_Area" localSheetId="7">'Lokalizacje'!$A$1:$C$19</definedName>
    <definedName name="Excel_BuiltIn_Print_Area" localSheetId="6">'Maszyny'!$A$1:$J$67</definedName>
    <definedName name="Excel_BuiltIn_Print_Area" localSheetId="4">'środki trwałe'!$A$1:$B$24</definedName>
    <definedName name="_xlnm.Print_Area" localSheetId="1">'budynki'!$A$1:$W$164</definedName>
    <definedName name="_xlnm.Print_Area" localSheetId="2">'elektronika '!$A$1:$D$509</definedName>
    <definedName name="_xlnm.Print_Area" localSheetId="0">'informacje ogólne'!$A$1:$I$23</definedName>
    <definedName name="_xlnm.Print_Area" localSheetId="6">'Maszyny'!$A$1:$J$80</definedName>
    <definedName name="_xlnm.Print_Area" localSheetId="3">'pojazdy'!$A$1:$AA$78</definedName>
    <definedName name="_xlnm.Print_Area" localSheetId="4">'środki trwałe'!$A$1:$E$26</definedName>
  </definedNames>
  <calcPr fullCalcOnLoad="1"/>
</workbook>
</file>

<file path=xl/sharedStrings.xml><?xml version="1.0" encoding="utf-8"?>
<sst xmlns="http://schemas.openxmlformats.org/spreadsheetml/2006/main" count="3638" uniqueCount="1630">
  <si>
    <t>Tabela nr 1 - Informacje ogólne</t>
  </si>
  <si>
    <t>L.p.</t>
  </si>
  <si>
    <t>Nazwa jednostki</t>
  </si>
  <si>
    <t>Adres</t>
  </si>
  <si>
    <t>NIP</t>
  </si>
  <si>
    <t>REGON</t>
  </si>
  <si>
    <t>PKD</t>
  </si>
  <si>
    <t>Liczba pracowników</t>
  </si>
  <si>
    <t>Liczba uczniów/pensjonariuszy</t>
  </si>
  <si>
    <t>Rodzaj prowadzonej działalności (opisowo)</t>
  </si>
  <si>
    <t>Starostwo Powiatowe</t>
  </si>
  <si>
    <t>ul. Piłsudskiego 59, 05-600 Grójec</t>
  </si>
  <si>
    <t>797-15-85-521</t>
  </si>
  <si>
    <t>670222820</t>
  </si>
  <si>
    <t>8411Z</t>
  </si>
  <si>
    <t>-</t>
  </si>
  <si>
    <t>nie</t>
  </si>
  <si>
    <t>Powiatowy Urząd Pracy</t>
  </si>
  <si>
    <t>ul. Laskowa 4a, 05-600 Grójec</t>
  </si>
  <si>
    <t>797-167-02-96</t>
  </si>
  <si>
    <t>671984086</t>
  </si>
  <si>
    <t>8413Z</t>
  </si>
  <si>
    <t>działalność publiczna</t>
  </si>
  <si>
    <t>Powiatowy Zarząd Dróg</t>
  </si>
  <si>
    <t>797-15-94-980</t>
  </si>
  <si>
    <t>670230882</t>
  </si>
  <si>
    <t>Dom Pomocy Społecznej w Lesznowoli</t>
  </si>
  <si>
    <t>797-13-76-852</t>
  </si>
  <si>
    <t>000302592</t>
  </si>
  <si>
    <t>8720Z</t>
  </si>
  <si>
    <t>Tomczyce 40, 05-640 Mogielnica</t>
  </si>
  <si>
    <t>797-13-55-258</t>
  </si>
  <si>
    <t>001117483</t>
  </si>
  <si>
    <t>8790Z</t>
  </si>
  <si>
    <t>Pomoc społeczna</t>
  </si>
  <si>
    <t>Dom Pomocy Społecznej w Nowy Mieście</t>
  </si>
  <si>
    <t xml:space="preserve">ul. Ogrodowa 18, 26-420 Nowe Miasto nad Pilicą </t>
  </si>
  <si>
    <t>797-153-44-69</t>
  </si>
  <si>
    <t>000310462</t>
  </si>
  <si>
    <t>Dom pomocy społecznej</t>
  </si>
  <si>
    <t xml:space="preserve">Powiatowe Centrum Pomocy Rodzinie </t>
  </si>
  <si>
    <t>Laskowa 4A , 05-600 Grójec</t>
  </si>
  <si>
    <t>797-17-77-290</t>
  </si>
  <si>
    <t>671959734</t>
  </si>
  <si>
    <t>Muzeum im. K. Pułaskiego w Warce</t>
  </si>
  <si>
    <t>797-13-34-612</t>
  </si>
  <si>
    <t>000678222</t>
  </si>
  <si>
    <t>9102Z</t>
  </si>
  <si>
    <t>muzeum</t>
  </si>
  <si>
    <t>Poradnia Psychologiczno-Pedagogiczna Grójec</t>
  </si>
  <si>
    <t>797-191-47-81</t>
  </si>
  <si>
    <t>000930874</t>
  </si>
  <si>
    <t xml:space="preserve">ul. Grójecka 11, 05-660 Warka </t>
  </si>
  <si>
    <t>797-167-58-85</t>
  </si>
  <si>
    <t xml:space="preserve"> 671992051</t>
  </si>
  <si>
    <t>8560Z</t>
  </si>
  <si>
    <t>placówka oświatowa</t>
  </si>
  <si>
    <t>nie dotyczy</t>
  </si>
  <si>
    <t>Specjalny Ośrodek Szkolno-Wychowawczy Nowe Miasto</t>
  </si>
  <si>
    <t>Pl. O.H. Koźmińskiego 9, 26-420 Nowe Miasto n/P</t>
  </si>
  <si>
    <t>797-13-84-403</t>
  </si>
  <si>
    <t>000195713</t>
  </si>
  <si>
    <t>8521A</t>
  </si>
  <si>
    <t>Specjalny Ośrodek Szkolno-Wychowawczy w Jurkach</t>
  </si>
  <si>
    <t>Jurki 32, 05-652 Pniewy</t>
  </si>
  <si>
    <t>797-13-21-420</t>
  </si>
  <si>
    <t>000184945</t>
  </si>
  <si>
    <t>Zespół Szkół Ponadgimnazjalnych w Jasieńcu</t>
  </si>
  <si>
    <t>ul. Czerska 1, 05-604 Jasieniec</t>
  </si>
  <si>
    <t>797-15-10-664</t>
  </si>
  <si>
    <t>000098499</t>
  </si>
  <si>
    <t>ul. Polna 17, 05-600 Grójec</t>
  </si>
  <si>
    <t>000185258</t>
  </si>
  <si>
    <t>PLACÓWKA OŚWIATOWA</t>
  </si>
  <si>
    <t>Zespół Szkół Ponadgimnazjalnych Grójec</t>
  </si>
  <si>
    <t>ul. Piotra Skargi 12, 05-600 Grójec</t>
  </si>
  <si>
    <t>797-13-85-905</t>
  </si>
  <si>
    <t xml:space="preserve">000184158 </t>
  </si>
  <si>
    <t>Zespół Szkół Ponadgimnazjalnych Warka</t>
  </si>
  <si>
    <t>ul. Obwodowa 2, 05-660 Warka</t>
  </si>
  <si>
    <t>797-132-96-57</t>
  </si>
  <si>
    <t>000680970</t>
  </si>
  <si>
    <t>Liceum Ogólnokształcące w Grójcu</t>
  </si>
  <si>
    <t xml:space="preserve">ul. Poświętne 17, 05-600 Grójec </t>
  </si>
  <si>
    <t>797-133-11-92</t>
  </si>
  <si>
    <t>000255964</t>
  </si>
  <si>
    <t>8531B</t>
  </si>
  <si>
    <t>edukacja</t>
  </si>
  <si>
    <t xml:space="preserve"> Liceum Ogólnokształcące w Warce</t>
  </si>
  <si>
    <t>ul. Warszawska 45, 05-660 Warka</t>
  </si>
  <si>
    <t>797-13-21-590</t>
  </si>
  <si>
    <t>000259880</t>
  </si>
  <si>
    <t>8021C</t>
  </si>
  <si>
    <t>Środowiskowy Dom Samopomocy Łychowska Wola</t>
  </si>
  <si>
    <t>Łychowska Wola 24, 05-604 Jasieniec</t>
  </si>
  <si>
    <t>797-199-82-00</t>
  </si>
  <si>
    <t>141652472</t>
  </si>
  <si>
    <t>Centrum Kształcenia Zawodowego i Ustawicznego w Nowej Wsi</t>
  </si>
  <si>
    <t>Nowa Wieś 70a 05 - 660 Warka</t>
  </si>
  <si>
    <t>797-20-51-922</t>
  </si>
  <si>
    <t>szkoła</t>
  </si>
  <si>
    <t>Tabela nr 2 - Wykaz budynków i budowli w Powiecie Grójeckim</t>
  </si>
  <si>
    <t>Lp.</t>
  </si>
  <si>
    <t>Nazwa budynku/budowli</t>
  </si>
  <si>
    <t xml:space="preserve">przeznaczenie budynku/ budowli </t>
  </si>
  <si>
    <t>czy budynek jest użytkowany? (TAK/NIE)</t>
  </si>
  <si>
    <t>czy jest to budynek zabytkowy, podlegający nadzorowi konserwatora zabytków?</t>
  </si>
  <si>
    <t>Rok budowy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</si>
  <si>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</si>
  <si>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</si>
  <si>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</si>
  <si>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lp.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</si>
  <si>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</si>
  <si>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</si>
  <si>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</si>
  <si>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</si>
  <si>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</si>
  <si>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</si>
  <si>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</si>
  <si>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</si>
  <si>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</si>
  <si>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1.Starostwo Powiatowe</t>
  </si>
  <si>
    <t>1. Starostwo Powiatowe</t>
  </si>
  <si>
    <t>Budynek biurowy</t>
  </si>
  <si>
    <t>budynek biurowy</t>
  </si>
  <si>
    <t>tak</t>
  </si>
  <si>
    <t>b.d.</t>
  </si>
  <si>
    <t>gaśnice proszkowe szt. 7, ochrona po godzinach pracy (15:00 - 8:00), szyby antywłamaniowe, system P-POŻ antypożarowy</t>
  </si>
  <si>
    <t>05-600 Grójec, ul. Piłsudskiego 59</t>
  </si>
  <si>
    <t>bardzo dobry</t>
  </si>
  <si>
    <t>dobra</t>
  </si>
  <si>
    <t>bardzo dobra</t>
  </si>
  <si>
    <t>dostateczna</t>
  </si>
  <si>
    <t>Budynek mieszkalny</t>
  </si>
  <si>
    <t>05-600 Grójec, ul. Piłsudskiego 59 B</t>
  </si>
  <si>
    <t>do remontu</t>
  </si>
  <si>
    <t>Budynek gospodarczy-garażowy</t>
  </si>
  <si>
    <t>dobry</t>
  </si>
  <si>
    <t>Plac</t>
  </si>
  <si>
    <t>parking</t>
  </si>
  <si>
    <t>Budynek administracyjny - Goszczyn</t>
  </si>
  <si>
    <t>05-610 Goszczyn, Goszczyn</t>
  </si>
  <si>
    <t>dostateczny</t>
  </si>
  <si>
    <t>Budynek garażowo gospodarczy - Goszczyn</t>
  </si>
  <si>
    <t>Hydrofornia</t>
  </si>
  <si>
    <t>05-660 Warka, Nowa Wieś</t>
  </si>
  <si>
    <t>Studnia głębinowa</t>
  </si>
  <si>
    <t>Budynek Wola Pniewska</t>
  </si>
  <si>
    <t>05-652 Pniewy, Wola Pniewska</t>
  </si>
  <si>
    <t>dobre</t>
  </si>
  <si>
    <t>brak</t>
  </si>
  <si>
    <t>RAZEM</t>
  </si>
  <si>
    <t>2. Powiatowy Urząd Pracy</t>
  </si>
  <si>
    <t xml:space="preserve">Siedziba PUP Grójec </t>
  </si>
  <si>
    <t xml:space="preserve">tak </t>
  </si>
  <si>
    <t>modernizacja 2008-2009</t>
  </si>
  <si>
    <t>Ul. Laskowa 4a, 05 - 600 Grójec</t>
  </si>
  <si>
    <t>3. Powiatowy Zarząd Dróg</t>
  </si>
  <si>
    <t>Budynek administracyjno soclalny</t>
  </si>
  <si>
    <t>monitoring</t>
  </si>
  <si>
    <t>Odrzywołek 8a,05-622 Belsk Duży</t>
  </si>
  <si>
    <t>Wiata murowana</t>
  </si>
  <si>
    <t>Ogrodzenie</t>
  </si>
  <si>
    <t>Zbiornik stalowy naziemny</t>
  </si>
  <si>
    <t>4. Dom Pomocy Społecznej w Lesznowoli</t>
  </si>
  <si>
    <t>Dom pensjonariuszy</t>
  </si>
  <si>
    <t xml:space="preserve">budynek mieszkalny </t>
  </si>
  <si>
    <t>gaśnice śniegowe 2 szt, gaśnice proszkowe22szt, hydranty 2 szt, czujniki i urządzenia alarmowe , kraty w oknach, sygnał p.poż., dozorca całodobowo</t>
  </si>
  <si>
    <t>Lesznowola   ul. Grójecka 1</t>
  </si>
  <si>
    <t>cegła</t>
  </si>
  <si>
    <t>betonowe</t>
  </si>
  <si>
    <t>konstrukcja drewniana, pokrycie blachą</t>
  </si>
  <si>
    <t>budynek mieszkalny</t>
  </si>
  <si>
    <t>j.w. , klapa oddymiająca</t>
  </si>
  <si>
    <t>bloczki sitkowe</t>
  </si>
  <si>
    <t>monolityczne ,żel.</t>
  </si>
  <si>
    <t>więźba drewniana, pokrycie blachą</t>
  </si>
  <si>
    <t>nie występuje</t>
  </si>
  <si>
    <t xml:space="preserve">Agregatornia </t>
  </si>
  <si>
    <t>gaśnica proszkowa 1 szt</t>
  </si>
  <si>
    <t>gazobeton, cegła</t>
  </si>
  <si>
    <t>z płyty korytkowej</t>
  </si>
  <si>
    <t>papa termozgrzewalna</t>
  </si>
  <si>
    <t>Studnia wiercona</t>
  </si>
  <si>
    <t xml:space="preserve">Oczyszczalnia ścieków </t>
  </si>
  <si>
    <t>beton, cegła kratowka</t>
  </si>
  <si>
    <t>więżba drew., dach.bitumiczna</t>
  </si>
  <si>
    <t>bark</t>
  </si>
  <si>
    <t>Nawierzchnia z kostki</t>
  </si>
  <si>
    <t>nawierzchnia z kostki</t>
  </si>
  <si>
    <t>5. Dom Pomocy Społecznej Tomczyce</t>
  </si>
  <si>
    <t>Pałac</t>
  </si>
  <si>
    <t>gaśnice 3 szt., hydranty 2 szt.</t>
  </si>
  <si>
    <t>Tomczyce 40
05-640 Mogielnica</t>
  </si>
  <si>
    <t>cegła pełna ceramiczna</t>
  </si>
  <si>
    <t>kleina z cegły na belkach stalowych</t>
  </si>
  <si>
    <t>drewno, papa, blacha</t>
  </si>
  <si>
    <t>db</t>
  </si>
  <si>
    <t>dst</t>
  </si>
  <si>
    <t>bdb</t>
  </si>
  <si>
    <t>HOTEL</t>
  </si>
  <si>
    <t>gaśnice 6 szt., hydranty 3 szt.</t>
  </si>
  <si>
    <t>cegła pełna i bloczki gazobetonowe</t>
  </si>
  <si>
    <t>prefabrykow. Dz 3</t>
  </si>
  <si>
    <t>płyty korytkowe, papa</t>
  </si>
  <si>
    <t>Dozorówka z garażem</t>
  </si>
  <si>
    <t>dozór</t>
  </si>
  <si>
    <t>gaśnica 1 szt.</t>
  </si>
  <si>
    <t>cegła i pustak "siporex"</t>
  </si>
  <si>
    <t>żelbeton</t>
  </si>
  <si>
    <t>żelbeton, papa</t>
  </si>
  <si>
    <t>Budynek gosp. + stołówka</t>
  </si>
  <si>
    <t>jadalnia, magazyn</t>
  </si>
  <si>
    <t>gaśnica 1 szt., hydrant 1 szt.</t>
  </si>
  <si>
    <t>ceramiczna typu kleina</t>
  </si>
  <si>
    <t>drewno, blacha</t>
  </si>
  <si>
    <t>Budynek gospodarczy + kuchnia</t>
  </si>
  <si>
    <t>kuchnia</t>
  </si>
  <si>
    <t>gaśnice 3 szt., hydrant 1 szt.</t>
  </si>
  <si>
    <t>drewno, papa</t>
  </si>
  <si>
    <t>Pralnia</t>
  </si>
  <si>
    <t>pralnia, magazyn</t>
  </si>
  <si>
    <t>gaśnice 4 szt., hydrant 1 szt.</t>
  </si>
  <si>
    <t>betonowy</t>
  </si>
  <si>
    <t>oczyszczanie ścieków</t>
  </si>
  <si>
    <t>bloczki betonowe</t>
  </si>
  <si>
    <t>zaopatrzenie w wodę</t>
  </si>
  <si>
    <t>6. Dom Pomocy Społecznej w Nowym Mieście</t>
  </si>
  <si>
    <t xml:space="preserve">Budynek mieszkalny </t>
  </si>
  <si>
    <t>opieka społeczna</t>
  </si>
  <si>
    <t>TAK</t>
  </si>
  <si>
    <t>NIE</t>
  </si>
  <si>
    <t>Nowe Miasto n. P, ul. Ogrodowa 18</t>
  </si>
  <si>
    <t>Cegła</t>
  </si>
  <si>
    <t>Betonowy typu Teriva</t>
  </si>
  <si>
    <t>Konstrukcja drewniana odeskowana pokryta blachodachówka</t>
  </si>
  <si>
    <t xml:space="preserve">Budynek gospodarczy </t>
  </si>
  <si>
    <t>pralnia, kotłownia</t>
  </si>
  <si>
    <t>Stropodach</t>
  </si>
  <si>
    <t>Betonowa pokryta blachodachówką</t>
  </si>
  <si>
    <t>Budynek gospodarczy</t>
  </si>
  <si>
    <t xml:space="preserve"> piwnica</t>
  </si>
  <si>
    <t xml:space="preserve">Dozór pracowniczy </t>
  </si>
  <si>
    <t xml:space="preserve">Pustak </t>
  </si>
  <si>
    <t>Betonowa pokryta papą</t>
  </si>
  <si>
    <t xml:space="preserve"> magazyn</t>
  </si>
  <si>
    <t>wylewany betonowy</t>
  </si>
  <si>
    <t>konstrukcja drewniana odeskowana pokryta blachodachówka</t>
  </si>
  <si>
    <t>Ogrodzenie elementowe z profili</t>
  </si>
  <si>
    <t>Sieć wodna</t>
  </si>
  <si>
    <t>Ogrodzenie z elementów</t>
  </si>
  <si>
    <t>Linia energetyczna</t>
  </si>
  <si>
    <t>7. Muzeum  im. K. Pułaskiego w Warce</t>
  </si>
  <si>
    <t xml:space="preserve">ul. Kazimierza Pułaskiego 24, 05-660 Warka </t>
  </si>
  <si>
    <t>budynek murowany z cegły, obustronnie tynkowany</t>
  </si>
  <si>
    <t>żelbetowe, kleina nad parterem</t>
  </si>
  <si>
    <t>konstrukcja drewniana, pokrycie dachówka ceramiczna</t>
  </si>
  <si>
    <t>8. Poradnia Psychologiczno-Pedagogiczna Warka</t>
  </si>
  <si>
    <t>budynek wolnostojący</t>
  </si>
  <si>
    <t>na potrzeby PP-P i WTZ w Warce</t>
  </si>
  <si>
    <t>05-660 Warka, ul. Grójecka 11</t>
  </si>
  <si>
    <t>cegła kratkówka, nowa część siporeks na zaprawie cementowo wapiennej</t>
  </si>
  <si>
    <t>typu kleina na belkach stalowych nowa część stropy żelbetonowe teriwa</t>
  </si>
  <si>
    <t>konstrukcja drewniana krokwiowo - płatwiowa pokrycie placha płaska trapezowa, część parterowa papa</t>
  </si>
  <si>
    <t>DOBRA</t>
  </si>
  <si>
    <t>BARDZO DOBRA</t>
  </si>
  <si>
    <t>blacha</t>
  </si>
  <si>
    <t>10. Specjalny Ośrodek Szkolno-Wychowawczy Nowe Miasto</t>
  </si>
  <si>
    <t>Nowe Miasto, ul.Piliczna 9</t>
  </si>
  <si>
    <t>cegła palona</t>
  </si>
  <si>
    <t>drewniane wzmocnione</t>
  </si>
  <si>
    <t>budynek murowany podpiwniczony</t>
  </si>
  <si>
    <t>nie jest zabytkiem, znajduje się w strefie zabytkowej</t>
  </si>
  <si>
    <t>Nowe Miasto, Pl.O.H.Koźmińskiego 9</t>
  </si>
  <si>
    <t>stalowe</t>
  </si>
  <si>
    <t>budynek murowany gospodarczy</t>
  </si>
  <si>
    <t>budynek gospodarczy</t>
  </si>
  <si>
    <t>eternit</t>
  </si>
  <si>
    <t>studnia</t>
  </si>
  <si>
    <t>ogrodzenie z siatki z bramą</t>
  </si>
  <si>
    <t xml:space="preserve">ogrodzenie betonowe </t>
  </si>
  <si>
    <t>Nowe Miasto nad Pilicą, Pl.O.H. Koźmińskiego 9</t>
  </si>
  <si>
    <t>ogrodzenie</t>
  </si>
  <si>
    <t>garaż</t>
  </si>
  <si>
    <t>gaśnica proszkowa 1</t>
  </si>
  <si>
    <t>Jurki 32</t>
  </si>
  <si>
    <t>kamień, beton</t>
  </si>
  <si>
    <t>papa</t>
  </si>
  <si>
    <t>b. dobra</t>
  </si>
  <si>
    <t>spichrz</t>
  </si>
  <si>
    <t>gaśnica śniegowa 3</t>
  </si>
  <si>
    <t>murowany</t>
  </si>
  <si>
    <t xml:space="preserve"> dobra</t>
  </si>
  <si>
    <t>ambulatorium</t>
  </si>
  <si>
    <t>kleina</t>
  </si>
  <si>
    <t>pałac (szkoła)</t>
  </si>
  <si>
    <t>gaśnica śniegowa 2, proszkowa 1, czujki, hydrant</t>
  </si>
  <si>
    <t>b. dobry</t>
  </si>
  <si>
    <t>do wymiany</t>
  </si>
  <si>
    <t>cegła, siporeks</t>
  </si>
  <si>
    <t>dom rządcy</t>
  </si>
  <si>
    <t>internat</t>
  </si>
  <si>
    <t>gaśnica proszkowa 3, śniegowa 1, hydrant</t>
  </si>
  <si>
    <t>obora</t>
  </si>
  <si>
    <t>kamień</t>
  </si>
  <si>
    <t>chlewnia</t>
  </si>
  <si>
    <t>beton</t>
  </si>
  <si>
    <t>ubikacja</t>
  </si>
  <si>
    <t>pralnia</t>
  </si>
  <si>
    <t>gaśnica proszkowa, hydrant</t>
  </si>
  <si>
    <t xml:space="preserve">cegła, </t>
  </si>
  <si>
    <t xml:space="preserve">budynek oczyszczalni </t>
  </si>
  <si>
    <t>kotłownia</t>
  </si>
  <si>
    <t>gaśnica śniegowa 1</t>
  </si>
  <si>
    <t>dom nauczyciela</t>
  </si>
  <si>
    <t>studnia kopana</t>
  </si>
  <si>
    <t>studnia wiercona</t>
  </si>
  <si>
    <t>szambo</t>
  </si>
  <si>
    <t>podwórze betonowe</t>
  </si>
  <si>
    <t>wjazd</t>
  </si>
  <si>
    <t>chodnik</t>
  </si>
  <si>
    <t>trylinka</t>
  </si>
  <si>
    <t>piaskownica</t>
  </si>
  <si>
    <t>ogrodzenie murowane</t>
  </si>
  <si>
    <t>kort tenisowy</t>
  </si>
  <si>
    <t>ogrodzenie siatkowe</t>
  </si>
  <si>
    <t>złoże biologiczne</t>
  </si>
  <si>
    <t>plac zabaw</t>
  </si>
  <si>
    <t>oświetlenie terenu</t>
  </si>
  <si>
    <t xml:space="preserve">Budynek szkoły </t>
  </si>
  <si>
    <t>ul. Czerska 1 ,05-604 Jasieniec</t>
  </si>
  <si>
    <t>konstr-drewno pokrycie- blacha</t>
  </si>
  <si>
    <t>DOBRY</t>
  </si>
  <si>
    <t>Budynek administracyjny-WGD</t>
  </si>
  <si>
    <t>gaśnice: 1 szt., hydrant 1 szt. monitoring-agencja ochrony, czujnik ruchu</t>
  </si>
  <si>
    <t>stropodach, beton, papa</t>
  </si>
  <si>
    <t>Budynek warsztatów szkolnych</t>
  </si>
  <si>
    <t xml:space="preserve">Sala gimnastyczna </t>
  </si>
  <si>
    <t>hydrant 1szt., czujniki i urządzenia- alarm</t>
  </si>
  <si>
    <t>gazobeton</t>
  </si>
  <si>
    <t>płyta warstwowa</t>
  </si>
  <si>
    <t xml:space="preserve">konstr-stalowa pokrycie- płyta warst. </t>
  </si>
  <si>
    <t>BARDZO DOBRY</t>
  </si>
  <si>
    <t>Budynek wiata-garaż kombajn</t>
  </si>
  <si>
    <t>monitoring-agencja ochrony</t>
  </si>
  <si>
    <t>pustak</t>
  </si>
  <si>
    <t>drewno</t>
  </si>
  <si>
    <t>drewno- eternit</t>
  </si>
  <si>
    <t>DOSTATECZNY</t>
  </si>
  <si>
    <t>Kotłownia szkoły</t>
  </si>
  <si>
    <t>NIE DOTYCZY</t>
  </si>
  <si>
    <t xml:space="preserve"> DOBRY</t>
  </si>
  <si>
    <t>drewno- papa</t>
  </si>
  <si>
    <t>DOSTATECZNA</t>
  </si>
  <si>
    <t>Magazyn na poligonie</t>
  </si>
  <si>
    <t>beton- stropodach-papa</t>
  </si>
  <si>
    <t>Poligon nauki jazdy- dyspozytornia</t>
  </si>
  <si>
    <t>Parkan murowany</t>
  </si>
  <si>
    <t>Garaż+ magazyn przy wiacie</t>
  </si>
  <si>
    <t>NIE DOBRY</t>
  </si>
  <si>
    <t>Kanał c.o</t>
  </si>
  <si>
    <t>Sieć wodociągowa</t>
  </si>
  <si>
    <t>Sieć kanalizacyjna</t>
  </si>
  <si>
    <t>Linia elektryczna</t>
  </si>
  <si>
    <t>Budynek szkoły</t>
  </si>
  <si>
    <t>Alarm, system monitoringu wewnętrznego i zewnętrznego, dozór firmy ochroniarskiej, gaśnice ilość 11, hydrant 3, kraty na parterze, na piętrze: w sali komputerowej, w pokoju wicedyrektora, w pokoju nauczycielskim, na drugim piętrze: sala rehabilitacji i sala gimnastyczna</t>
  </si>
  <si>
    <t>publiczne - szkoła</t>
  </si>
  <si>
    <t>1963/64</t>
  </si>
  <si>
    <t>alarm, monitoring, agencja ochrony, hydrant - 8, gaśnice proszkowe - 25, kraty w oknach</t>
  </si>
  <si>
    <t>ul. Ks. P. Skargi 12, 05-600 Grójec</t>
  </si>
  <si>
    <t>siporeks</t>
  </si>
  <si>
    <t>Dom nauczyciela</t>
  </si>
  <si>
    <t>mieszkalny</t>
  </si>
  <si>
    <t>ul. Szkolna 1 a, 05-600 Grójec</t>
  </si>
  <si>
    <t>Muszla koncertowa</t>
  </si>
  <si>
    <t>publiczne</t>
  </si>
  <si>
    <t>1969/70</t>
  </si>
  <si>
    <t>zły</t>
  </si>
  <si>
    <t>pomieszczenie gospodarcze</t>
  </si>
  <si>
    <t>Skład opału</t>
  </si>
  <si>
    <t>Zespół boisk sportowych</t>
  </si>
  <si>
    <t>–</t>
  </si>
  <si>
    <t>Nawierzchnie, wyjazdy</t>
  </si>
  <si>
    <t>1966/67</t>
  </si>
  <si>
    <t>1965/96</t>
  </si>
  <si>
    <t>gospodarcze</t>
  </si>
  <si>
    <t>2003/2004</t>
  </si>
  <si>
    <t>gaśnica proszkowa, alarm</t>
  </si>
  <si>
    <t>Zespół Szkół Ponadgimnazjalnych im. 1 PLM "Warszawa"</t>
  </si>
  <si>
    <t>gaśnice, hydranty, monitoring zewnętrzny   i wewnętrzny, całodobowy dozór agencji ochrony, kraty w oknach, alarm</t>
  </si>
  <si>
    <t>05-660 Warka, ul Obwodowa 2</t>
  </si>
  <si>
    <t>ściany wew.:betonowe, wielko-kanałowe tzw.cegła żerańska     ściany zew.:betonowe, wielko-kanałowe tzw.cegła żerańska ocieplone gazobetonem grubości 12 cm odmiany 0,5</t>
  </si>
  <si>
    <t>wielkokanałowe tzw.cegła żerańska płyta podestowa,</t>
  </si>
  <si>
    <t>płytki korytkowe,żelbetowe ułożone,na ścianach , ażurowych z cegły , gr. 12 cm.</t>
  </si>
  <si>
    <t>Budynek Szkolny</t>
  </si>
  <si>
    <t>monitoring,alarm,gaśnice,hydranty</t>
  </si>
  <si>
    <t>ul.Poświętne  17,05-610 Grójec</t>
  </si>
  <si>
    <t>drewno,blacha</t>
  </si>
  <si>
    <t>dobta</t>
  </si>
  <si>
    <t>drewno,papa</t>
  </si>
  <si>
    <t>dobre-woda</t>
  </si>
  <si>
    <t>Boisko  szkolne</t>
  </si>
  <si>
    <t>CESiR -własność gminy</t>
  </si>
  <si>
    <t>1992/93</t>
  </si>
  <si>
    <t>Nie</t>
  </si>
  <si>
    <t>19. Centrum Kształcenia Zawodowego i Ustawicznego w Nowej Wsi</t>
  </si>
  <si>
    <t>Dydaktyczny</t>
  </si>
  <si>
    <t>alarm, dozór firmy ochroniarskiej, kraty w oknach w pomieszczeniach magazynowych, hydranty - 6 szt. Gaśnice 6 kg proszkowe - 7szt. Koc</t>
  </si>
  <si>
    <t xml:space="preserve"> Nowa Wieś 70a  05 - 660 Warka</t>
  </si>
  <si>
    <t>żelbet-monolit, cegła kratówka</t>
  </si>
  <si>
    <t>gęstożebrowy</t>
  </si>
  <si>
    <t>papatermozgrzewalna</t>
  </si>
  <si>
    <t>Gospodarczy</t>
  </si>
  <si>
    <t>alarm, dozór firmy ochroniarskiej, gaśnice 6 kg proszkowe - 2 szt.</t>
  </si>
  <si>
    <t>płyty kanałowe</t>
  </si>
  <si>
    <t>budynek dydaktyczny</t>
  </si>
  <si>
    <t>alarm, dozór firmy ochroniarskiej, gaśnice 6 kg proszkowe - 2 szt. Hydrant - 1 szt</t>
  </si>
  <si>
    <t>kratówka</t>
  </si>
  <si>
    <t>tunel foliowy</t>
  </si>
  <si>
    <t>zajęcia dydaktyczne</t>
  </si>
  <si>
    <t>hydrant, alarm,nonitoring,gaśnice, kraty w oknach</t>
  </si>
  <si>
    <t>budynek warsztatów szkolnych z kotłownią gazową</t>
  </si>
  <si>
    <t>zaplecze szkolne, kotłownia gazowa- zapewnienie ogrzewania na terenie placówki</t>
  </si>
  <si>
    <t>Hydrant, gaśnice proszkowe</t>
  </si>
  <si>
    <t>Budynek-szopa</t>
  </si>
  <si>
    <t>magazyn</t>
  </si>
  <si>
    <t>gaśnica</t>
  </si>
  <si>
    <t>Garaże szt.3</t>
  </si>
  <si>
    <t>miejsca garażowe</t>
  </si>
  <si>
    <t>Stacja paliw ze zbiornikiem</t>
  </si>
  <si>
    <t>magazyn paliw</t>
  </si>
  <si>
    <t>znajdują się pompy wodne</t>
  </si>
  <si>
    <t>gaśnica proszkowa</t>
  </si>
  <si>
    <t>SUMA:</t>
  </si>
  <si>
    <t>Tabela nr 3 - Wykaz sprzętu elektronicznego w Powiecie Grójeckim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</si>
  <si>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</si>
  <si>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 xml:space="preserve">Nazwa  </t>
  </si>
  <si>
    <t>Rok produkcji</t>
  </si>
  <si>
    <t>Wartość księgowa brutto</t>
  </si>
  <si>
    <t>komputer</t>
  </si>
  <si>
    <t xml:space="preserve">Zestaw komputerowy </t>
  </si>
  <si>
    <t>System kolejkowy</t>
  </si>
  <si>
    <t>Rozbudowa systemu kolejkowego - 5 wyświetlaczy</t>
  </si>
  <si>
    <t>Komputer HP 800G1 SFF i5-4570 - 5 szt.</t>
  </si>
  <si>
    <t>Komputer HP Elite Desk 800G1 SFF i7--4770 - 1 szt.</t>
  </si>
  <si>
    <t>Monitor HP LCD 17'' ProDisplay - 8 szt.</t>
  </si>
  <si>
    <t>Skaner Fujitsu fi-6110 - 4 szt.</t>
  </si>
  <si>
    <t>Urządzenie wielofunkcyjne HP LASERJET PRO 400M476dn</t>
  </si>
  <si>
    <t>Drukarka HP LASERJET PRO 400 M401DN - 4 szt.</t>
  </si>
  <si>
    <t>kopiarka Minolta Bizhub 185</t>
  </si>
  <si>
    <t>monitor  22' LED PHILIPS 226V4LSB</t>
  </si>
  <si>
    <t>monitor 22' LED PHILIPS 226V4LSB</t>
  </si>
  <si>
    <t xml:space="preserve">Komputer </t>
  </si>
  <si>
    <t>Monitor</t>
  </si>
  <si>
    <t>Telewizor</t>
  </si>
  <si>
    <t>6. Dom Pomocy Społecznej w Nowy Mieście</t>
  </si>
  <si>
    <t>7. Powiatowe Centrum Pomocy Rodzinie</t>
  </si>
  <si>
    <t>8. Muzeum  im. K. Pułaskiego w Warce</t>
  </si>
  <si>
    <t>ZESTAW KOMPUTEROWY</t>
  </si>
  <si>
    <t>9. Poradnia Psychologiczno-Pedagogiczna Grójec</t>
  </si>
  <si>
    <t>Drukarka</t>
  </si>
  <si>
    <t>10. Poradnia Psychologiczno-Pedagogiczna Warka</t>
  </si>
  <si>
    <t>DRUKARKA BROTHER HL-L8250CDN</t>
  </si>
  <si>
    <t>KOMPUTER (FV 77/10/2014)</t>
  </si>
  <si>
    <t>telewizor</t>
  </si>
  <si>
    <t>radio CD</t>
  </si>
  <si>
    <t xml:space="preserve">Drukarka </t>
  </si>
  <si>
    <t xml:space="preserve">MONITOR PACKARDBELL VISEO </t>
  </si>
  <si>
    <t>Komputronik Pro DX-250</t>
  </si>
  <si>
    <t>Drukarka HP Officejet Pro 8100 WiFi</t>
  </si>
  <si>
    <t>skaner</t>
  </si>
  <si>
    <t>montor</t>
  </si>
  <si>
    <t>monitor 4 sztuki x 299,00</t>
  </si>
  <si>
    <t>komputer + twardy dysk</t>
  </si>
  <si>
    <t>drukarka</t>
  </si>
  <si>
    <t>Urządzenie wielofunkcyjne  HP</t>
  </si>
  <si>
    <t>Komputer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</si>
  <si>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</si>
  <si>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Laptop Lenowo</t>
  </si>
  <si>
    <t>6. Powiatowe Centrum Pomocy Rodzinie</t>
  </si>
  <si>
    <t>8. Poradnia Psychologiczno-Pedagogiczna Grójec</t>
  </si>
  <si>
    <t>9. Poradnia Psychologiczno-Pedagogiczna Warka</t>
  </si>
  <si>
    <t>TOSCHIBA SATELLITE PRO C50-A-1C9i33110M 4GB</t>
  </si>
  <si>
    <t>11. Specjalny Ośrodek Szkolno-Wychowawczy Nowe Miasto</t>
  </si>
  <si>
    <t>projektor</t>
  </si>
  <si>
    <t>12. Specjalny Ośrodek Szkolno-Wychowawczy w Jurkach</t>
  </si>
  <si>
    <t>13. Zespół Szkół Ponadgimnazjalnych Jasieniec</t>
  </si>
  <si>
    <t>14. Zespół Szkół Specjalnych Grójec</t>
  </si>
  <si>
    <t>Laptop HP</t>
  </si>
  <si>
    <t xml:space="preserve">laptop LENOVO </t>
  </si>
  <si>
    <t>15. Zespół Szkół Ponadgimnazjalnych Grójec</t>
  </si>
  <si>
    <t>Notebook ProBook</t>
  </si>
  <si>
    <t>Projektor Vivitek D8 71ST  4 szt.</t>
  </si>
  <si>
    <t>16. Zespół Szkół Ponadgimnazjalnych Warka</t>
  </si>
  <si>
    <t>Laptop DELL Inspiron 3521 i3</t>
  </si>
  <si>
    <t>17. Liceum Ogólnokształcące Grójec</t>
  </si>
  <si>
    <t>laptop</t>
  </si>
  <si>
    <t>rzutnik</t>
  </si>
  <si>
    <t>twardy dysk 2 sztuki</t>
  </si>
  <si>
    <t>Wykaz monitoringu wizyjnego</t>
  </si>
  <si>
    <t>rejestrator cyfrowy+ twardy dysk</t>
  </si>
  <si>
    <t>Razem sprzęt stacjonarny</t>
  </si>
  <si>
    <t>Razem sprzęt przenośny</t>
  </si>
  <si>
    <t>Razem monitoring wizyjny</t>
  </si>
  <si>
    <t>Tabela nr 6</t>
  </si>
  <si>
    <t>INFORMACJA O MAJĄTKU TRWAŁYM</t>
  </si>
  <si>
    <t>Jednostka</t>
  </si>
  <si>
    <t>Dom Pomocy Społecznej Tomczyce</t>
  </si>
  <si>
    <t>Powiatowe Centrum Pomocy Rodzinie</t>
  </si>
  <si>
    <t>Muzeum im K.Pułaskiego w Warce</t>
  </si>
  <si>
    <t>Poradnia Psychologiczno-Pedagogiczna Warka</t>
  </si>
  <si>
    <t>Zespół Szkół Specjalnnych Grójec</t>
  </si>
  <si>
    <t>Liceum Ogólnokształcące Grójec</t>
  </si>
  <si>
    <t xml:space="preserve"> Liceum Ogólnokształcące Warka</t>
  </si>
  <si>
    <t>Razem</t>
  </si>
  <si>
    <t>Tabela nr 7 - Wykaz maszyn i urządzeń do ubezpieczenia od uszkodzeń (od wszystkich ryzyk)</t>
  </si>
  <si>
    <t>Wykaz maszyn i urządzeń</t>
  </si>
  <si>
    <t>L.P.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</si>
  <si>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</si>
  <si>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</si>
  <si>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</si>
  <si>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</si>
  <si>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</si>
  <si>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</si>
  <si>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</si>
  <si>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</si>
  <si>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strugarka trzystronna</t>
  </si>
  <si>
    <t>18,5KW</t>
  </si>
  <si>
    <t>JAROMA SA.</t>
  </si>
  <si>
    <t>frezarkotarczówka</t>
  </si>
  <si>
    <t>4,2/3,2</t>
  </si>
  <si>
    <t>Nowe Miasto, ul. Piliczna 9</t>
  </si>
  <si>
    <t>strugarkowyrówniarka</t>
  </si>
  <si>
    <t>5.5KW</t>
  </si>
  <si>
    <t>frezarka dolnowrzecionowa</t>
  </si>
  <si>
    <t>4,2/3,2KW</t>
  </si>
  <si>
    <t>wiertarkofrezarka</t>
  </si>
  <si>
    <t>2,2KW</t>
  </si>
  <si>
    <t>PEMAL</t>
  </si>
  <si>
    <t>tokarkokopiarka</t>
  </si>
  <si>
    <t>3,5KW</t>
  </si>
  <si>
    <t>wiertarka stołowa</t>
  </si>
  <si>
    <t>SE380V</t>
  </si>
  <si>
    <t>550W</t>
  </si>
  <si>
    <t>TOP TOL</t>
  </si>
  <si>
    <t xml:space="preserve">winda omega </t>
  </si>
  <si>
    <t>SP2629/2008</t>
  </si>
  <si>
    <t xml:space="preserve">wydajność napędu 0,37, 0,55, 0,75    </t>
  </si>
  <si>
    <t>ALTECH BANOV 479 Czechy</t>
  </si>
  <si>
    <t>kocioł CO na ekogroszek z podajnikiem i zasobnikiem</t>
  </si>
  <si>
    <t>200KW, 84% 1,5BAR</t>
  </si>
  <si>
    <t>PLESZEW</t>
  </si>
  <si>
    <t>kocioł grzewczy</t>
  </si>
  <si>
    <t>35KW, 80%, 1,3BAR</t>
  </si>
  <si>
    <t>DEFRO RUDA STRAWCZYŃSKA</t>
  </si>
  <si>
    <t>2. Specjalny Ośrodek Szkolno-Wychowawczy w Jurkach</t>
  </si>
  <si>
    <t>kocioł</t>
  </si>
  <si>
    <t>160kw</t>
  </si>
  <si>
    <t>1995r</t>
  </si>
  <si>
    <t>Wytwórnia kotłów</t>
  </si>
  <si>
    <t>PN87/M</t>
  </si>
  <si>
    <t>145kw</t>
  </si>
  <si>
    <t>c.o. Sosnowiec</t>
  </si>
  <si>
    <t>inż.. Marcin Bartnik</t>
  </si>
  <si>
    <t>3. Liceum Ogólnokształcące Grójec</t>
  </si>
  <si>
    <t>kocioł c.o.</t>
  </si>
  <si>
    <t>230 KW</t>
  </si>
  <si>
    <t>Jubam Gaz</t>
  </si>
  <si>
    <t>Grójec Poświętne 17</t>
  </si>
  <si>
    <t>170 KW</t>
  </si>
  <si>
    <t>70KW</t>
  </si>
  <si>
    <t>Mikołów, Polska</t>
  </si>
  <si>
    <t>konserwacja</t>
  </si>
  <si>
    <t>ul. Czerska 1,05-604 Jasieniec</t>
  </si>
  <si>
    <t>Spawarka "besterka 2100"</t>
  </si>
  <si>
    <t>60A/22V-160A/26V</t>
  </si>
  <si>
    <t>Bester</t>
  </si>
  <si>
    <t>Spawarka "Bester STB 225</t>
  </si>
  <si>
    <t>225A</t>
  </si>
  <si>
    <t>1Kw</t>
  </si>
  <si>
    <t>Myjka ciśnieniowa Stihl128</t>
  </si>
  <si>
    <t>13,5 Mpa</t>
  </si>
  <si>
    <t>Nieznany</t>
  </si>
  <si>
    <t>Podnośnik kolumnowy</t>
  </si>
  <si>
    <t>EU</t>
  </si>
  <si>
    <t>Wyważarka do kół</t>
  </si>
  <si>
    <t>Polska</t>
  </si>
  <si>
    <t>WLD- 3/5 HVk</t>
  </si>
  <si>
    <t>Frezarka</t>
  </si>
  <si>
    <t>Wiertarka kolumnowa</t>
  </si>
  <si>
    <t>Okablowanie do  KTS - 530</t>
  </si>
  <si>
    <t>R.Bosh GmbH Niemcy</t>
  </si>
  <si>
    <t>Analizator spalin BEA-250</t>
  </si>
  <si>
    <t>Kocioł C 310 - 280 ECO</t>
  </si>
  <si>
    <t>280 Kw</t>
  </si>
  <si>
    <t>DeDetrich</t>
  </si>
  <si>
    <t>kontrola okresowa, 
armatura bezpieczeństwa</t>
  </si>
  <si>
    <t>PIWNICA</t>
  </si>
  <si>
    <t>Nowa Wieś 70 b 05 - 660 Warka</t>
  </si>
  <si>
    <t>280 KW</t>
  </si>
  <si>
    <t>Podgrzewacz wody wolnostojący</t>
  </si>
  <si>
    <t>B+500 006291</t>
  </si>
  <si>
    <t>150KW</t>
  </si>
  <si>
    <t>suma ubezpieczenia zawarta w sumie ubezpieczenia jednego z kotłów</t>
  </si>
  <si>
    <t>B+500 006328</t>
  </si>
  <si>
    <t>150 KW</t>
  </si>
  <si>
    <t>Piec VITOPEND 100 WH1B</t>
  </si>
  <si>
    <t>30 KW</t>
  </si>
  <si>
    <t>VIESMANN</t>
  </si>
  <si>
    <t>Traktor P200107HRB (do koszenia)</t>
  </si>
  <si>
    <t>012812D001648</t>
  </si>
  <si>
    <t>Moc 20 Km</t>
  </si>
  <si>
    <t>MAINTENANCE LEVEL</t>
  </si>
  <si>
    <t xml:space="preserve"> ul. Obwodowa 2 05-660 Warka</t>
  </si>
  <si>
    <t>ŁĄCZNIE</t>
  </si>
  <si>
    <t>Tabela nr 8</t>
  </si>
  <si>
    <t>WYKAZ LOKALIZACJI, W KTÓRYCH PROWADZONA JEST DZIAŁALNOŚĆ ORAZ LOKALIZACJI, GDZIE ZNAJDUJE SIĘ MIENIE NALEŻĄCE DO JEDNOSTEK POWIATU GRÓJECKIEGO (nie wykazane w załączniku nr 1 - poniższy wykaz nie musi być pełnym wykazem lokalizacji)</t>
  </si>
  <si>
    <t>Lokalizacja (adres)</t>
  </si>
  <si>
    <t>Zabezpieczenia (znane zabezpieczenia p-poż i przeciw kradzieżowe)</t>
  </si>
  <si>
    <t>Filia w Warce wydział Komunikacji</t>
  </si>
  <si>
    <t>Laskowa 4 A 05-600 Grójec</t>
  </si>
  <si>
    <t>Jurki Dom Nauczyciela - piwnica - magazyn, hydrofornia</t>
  </si>
  <si>
    <t>Nowa Wieś 70, 05-660 Warka</t>
  </si>
  <si>
    <t>05-660 Warka, ul. Warszawska 45</t>
  </si>
  <si>
    <t>ŁYCHOWSKA WOLA 24 , 05-604 JASIENIEC</t>
  </si>
  <si>
    <t>5950 kg</t>
  </si>
  <si>
    <t>24.08.2010</t>
  </si>
  <si>
    <t>Przyczepa ciężarowa rolnicza</t>
  </si>
  <si>
    <t>WGR 35P8</t>
  </si>
  <si>
    <t>SZB6530XXA1X05395</t>
  </si>
  <si>
    <t>T653</t>
  </si>
  <si>
    <t xml:space="preserve">PRONAR </t>
  </si>
  <si>
    <t xml:space="preserve"> 29.12.1997                </t>
  </si>
  <si>
    <t>1.3</t>
  </si>
  <si>
    <t>osobowy</t>
  </si>
  <si>
    <t>WFOAXXGGAAVK92834</t>
  </si>
  <si>
    <t>Escort</t>
  </si>
  <si>
    <t>Ford</t>
  </si>
  <si>
    <t>4070 kg</t>
  </si>
  <si>
    <t>29.01.1997</t>
  </si>
  <si>
    <t>ciągnik rolniczy</t>
  </si>
  <si>
    <t>35112 z kabiną</t>
  </si>
  <si>
    <t>Ursus</t>
  </si>
  <si>
    <t>2886 kg</t>
  </si>
  <si>
    <t>10500 kg</t>
  </si>
  <si>
    <t>17.01.1990</t>
  </si>
  <si>
    <t>WGR 63YJ</t>
  </si>
  <si>
    <t xml:space="preserve"> C-360 3P</t>
  </si>
  <si>
    <t>URSUS</t>
  </si>
  <si>
    <t>zamki centralne</t>
  </si>
  <si>
    <t>12.05.2010</t>
  </si>
  <si>
    <t>OSOBOWY</t>
  </si>
  <si>
    <t>SUPTF696DXW088827</t>
  </si>
  <si>
    <t>Lanos</t>
  </si>
  <si>
    <t xml:space="preserve">Daewoo </t>
  </si>
  <si>
    <t>RADIO</t>
  </si>
  <si>
    <t>1000 kg</t>
  </si>
  <si>
    <t>20.12.1996</t>
  </si>
  <si>
    <t>2,5d</t>
  </si>
  <si>
    <t>CIĘŻAROWY</t>
  </si>
  <si>
    <t>WFOLXXGGYLTS09253</t>
  </si>
  <si>
    <t>Transit</t>
  </si>
  <si>
    <t>15. Centrum Kształcenia Zawodowego i Ustawicznego w Nowej Wsi</t>
  </si>
  <si>
    <t>autoalarm</t>
  </si>
  <si>
    <t>26.11.2007</t>
  </si>
  <si>
    <t>Osobowy</t>
  </si>
  <si>
    <t>WGR 9J33</t>
  </si>
  <si>
    <t>WV2ZZZ7HZ8H045329</t>
  </si>
  <si>
    <t>CARAVELLE</t>
  </si>
  <si>
    <t>VOLKSWAGEN</t>
  </si>
  <si>
    <t>14. Środowiskowy Dom Samopomocy w Łychowskiej Woli Łychowska Wola</t>
  </si>
  <si>
    <t>BLOKADA SKRZYNI</t>
  </si>
  <si>
    <t>20.11.2000</t>
  </si>
  <si>
    <t>1598 cm3</t>
  </si>
  <si>
    <t>SAMOCHÓD CIĘŻAROWY</t>
  </si>
  <si>
    <t>WGR P543</t>
  </si>
  <si>
    <t>SUPB40CEBYW175397</t>
  </si>
  <si>
    <t>Kombi</t>
  </si>
  <si>
    <t>Polonez</t>
  </si>
  <si>
    <t>13. Zespół Szkół Ponadgimnazjalnych w Warce</t>
  </si>
  <si>
    <t>wyposażenie do przewozu osób niepełnosprawnych( winda elektro-hydrauliczna, szyny mocujące, pasy bezpieczeństwa, oznakowanie informujące o osobach niepełnosprawnych, instrukcja zabezpieczenia pasażerów na wózkach inwalidzkich),  autoalarm, lakier metalik</t>
  </si>
  <si>
    <t>21.09.2011</t>
  </si>
  <si>
    <t>osobowy - przewóz osób niepełnosprawnych</t>
  </si>
  <si>
    <t>WGR CR52</t>
  </si>
  <si>
    <t>VF1JLBHBBSBV415264</t>
  </si>
  <si>
    <t>Trafic</t>
  </si>
  <si>
    <t xml:space="preserve">Renault </t>
  </si>
  <si>
    <t>05.10.2010</t>
  </si>
  <si>
    <t>WGR 20W5</t>
  </si>
  <si>
    <t>VF1JLBHB6AY349867</t>
  </si>
  <si>
    <t>02.12.2008</t>
  </si>
  <si>
    <t>WGR 01C5</t>
  </si>
  <si>
    <t>WV2ZZZ7HZ9H072915</t>
  </si>
  <si>
    <t>Transporter</t>
  </si>
  <si>
    <t>Volkswagen</t>
  </si>
  <si>
    <t>ciągnik</t>
  </si>
  <si>
    <t>WGR 88L1</t>
  </si>
  <si>
    <t>D13010609041</t>
  </si>
  <si>
    <t>ORION 13</t>
  </si>
  <si>
    <t>CRYSTAL</t>
  </si>
  <si>
    <t>kombajn zbożowy</t>
  </si>
  <si>
    <t>Z058/1</t>
  </si>
  <si>
    <t>BIZON</t>
  </si>
  <si>
    <t>Alarm IMM</t>
  </si>
  <si>
    <t>osobowy- nauka jazdy</t>
  </si>
  <si>
    <t>WGR 94G4</t>
  </si>
  <si>
    <t>MICRA</t>
  </si>
  <si>
    <t xml:space="preserve">NISSAN </t>
  </si>
  <si>
    <t>nie posiada badania technicznego</t>
  </si>
  <si>
    <t>przyczepa</t>
  </si>
  <si>
    <t>RAP 303B</t>
  </si>
  <si>
    <t>D-46A</t>
  </si>
  <si>
    <t>PRZYCZEPA SFA</t>
  </si>
  <si>
    <t>ROV 7634</t>
  </si>
  <si>
    <t>35 Wind</t>
  </si>
  <si>
    <t>SOLARIS</t>
  </si>
  <si>
    <t>ROV 7626</t>
  </si>
  <si>
    <t>U-3512</t>
  </si>
  <si>
    <t>RAW 062C</t>
  </si>
  <si>
    <t>U-1012</t>
  </si>
  <si>
    <t>RAW 041C</t>
  </si>
  <si>
    <t>C-335</t>
  </si>
  <si>
    <t>RAW 036C</t>
  </si>
  <si>
    <t>C-360</t>
  </si>
  <si>
    <t xml:space="preserve"> IMM</t>
  </si>
  <si>
    <t>WGR 64MS</t>
  </si>
  <si>
    <t>WFOLXXGGVLTD5742</t>
  </si>
  <si>
    <t>TRANSIT</t>
  </si>
  <si>
    <t>FORD</t>
  </si>
  <si>
    <t>WTR 4146</t>
  </si>
  <si>
    <t>ZFA17600001234230</t>
  </si>
  <si>
    <t>PUNTO</t>
  </si>
  <si>
    <t>FIAT</t>
  </si>
  <si>
    <t>RDJ 4181</t>
  </si>
  <si>
    <t>WOLOTFF19WP564667</t>
  </si>
  <si>
    <t>ASTRA 1,4</t>
  </si>
  <si>
    <t>OPEL</t>
  </si>
  <si>
    <t>RAH 625D</t>
  </si>
  <si>
    <t>126p FL</t>
  </si>
  <si>
    <t>wypos. do przewozu osób niepełnosprawnych (winda elektro-hydrauliczna, szyny mocujace, pasy bezpieczenstwa, oznakowanie inform. o osobach niepełnospr., instrukcja zabezp. pasażerów na wózkach inwalidzkich),autoalarm, centralny zamek, klimatyzacja, radioodtwarzacz</t>
  </si>
  <si>
    <t>alarm immobilajzer</t>
  </si>
  <si>
    <t>WGR FC51</t>
  </si>
  <si>
    <t>WV2ZZZ7H2CH103225</t>
  </si>
  <si>
    <t xml:space="preserve">VOLKSWAGEN </t>
  </si>
  <si>
    <t>radio</t>
  </si>
  <si>
    <t>RDK 7694</t>
  </si>
  <si>
    <t>WV2ZZZ702VX06178</t>
  </si>
  <si>
    <t>T4 Combi</t>
  </si>
  <si>
    <t>10. Specjalny Ośrodek Szkolno-Wychowawczy w Jurkach</t>
  </si>
  <si>
    <t>alarm</t>
  </si>
  <si>
    <t>08.06.2012</t>
  </si>
  <si>
    <t>WGR FT24</t>
  </si>
  <si>
    <t>VF1JLB7BSCY441491</t>
  </si>
  <si>
    <t>Renault</t>
  </si>
  <si>
    <t>wyposażenie do przewozu osób niepełnosprawnych( winda elektro-hydrauliczna, szyny mocujące, pasy bezpieczeństwa, oznakowanie informujące o osobach niepełnosprawnych, instrukcja zabezpieczenia pasażerów na wózkachinwalidzkich), centralny zamek z pilotem, autoalarm, szyby boczne przednie regulowane elektrycznie, klimatyzacja, reflektory halogenowe, pakiet elektryczny (lusterka zewn. w kolorze nadwozia regulowane elektr., składane i ogrzewane, szyby w kabinie kierowcy sterowane elektrycznie), pakiet komfortowy</t>
  </si>
  <si>
    <t>osobowy- przewóz osób niepełnosprawnych</t>
  </si>
  <si>
    <t>WGR 02C5</t>
  </si>
  <si>
    <t>WV2ZZZ7HZ9H070545</t>
  </si>
  <si>
    <t>bezterminowo</t>
  </si>
  <si>
    <t>18.11.2011</t>
  </si>
  <si>
    <t>WGR 80YL</t>
  </si>
  <si>
    <t>MT 1800D</t>
  </si>
  <si>
    <t>Mitsubishi</t>
  </si>
  <si>
    <t>BLOK SKRZYNI BIEG, AUTOALARM</t>
  </si>
  <si>
    <t>633KG</t>
  </si>
  <si>
    <t>24.12.2008</t>
  </si>
  <si>
    <t>WGR 3W37</t>
  </si>
  <si>
    <t>VF77J9HXC67637295</t>
  </si>
  <si>
    <t>BERLINGO II</t>
  </si>
  <si>
    <t>CITROEN</t>
  </si>
  <si>
    <t>7. Muzeum im. K. Pułaskiego w Warce</t>
  </si>
  <si>
    <t>Autoalarm</t>
  </si>
  <si>
    <t>WTR 6219</t>
  </si>
  <si>
    <t>WV2ZZZ70ZYX079438</t>
  </si>
  <si>
    <t>Transporter Combi</t>
  </si>
  <si>
    <t>centralny zamek, alarm</t>
  </si>
  <si>
    <t>05.12.2000</t>
  </si>
  <si>
    <t>WGR K271</t>
  </si>
  <si>
    <t>WV2ZZZ70ZYX098794</t>
  </si>
  <si>
    <t>T 4</t>
  </si>
  <si>
    <t>5. Dom Pomocy Społecznej w Tomczycach</t>
  </si>
  <si>
    <t>31.12.2015</t>
  </si>
  <si>
    <t>12500kg</t>
  </si>
  <si>
    <t>------</t>
  </si>
  <si>
    <t>specjalny</t>
  </si>
  <si>
    <t>99/2009</t>
  </si>
  <si>
    <t>MP4.5W</t>
  </si>
  <si>
    <t>Madpatcher - remonter</t>
  </si>
  <si>
    <t>5</t>
  </si>
  <si>
    <t>1300kg</t>
  </si>
  <si>
    <t>WGR 49JX</t>
  </si>
  <si>
    <t>SVA130R16AD000040</t>
  </si>
  <si>
    <t>Skorpion 160SD</t>
  </si>
  <si>
    <t>Teknamotor - rębak</t>
  </si>
  <si>
    <t>27.09.1982</t>
  </si>
  <si>
    <t>WGR 01YV</t>
  </si>
  <si>
    <t>C1212</t>
  </si>
  <si>
    <t xml:space="preserve">URSUS </t>
  </si>
  <si>
    <t>750kg</t>
  </si>
  <si>
    <t>530kg</t>
  </si>
  <si>
    <t>07.01.2000</t>
  </si>
  <si>
    <t>WTR 2556</t>
  </si>
  <si>
    <t>SWNB75000X0025164</t>
  </si>
  <si>
    <t>Niewiadów</t>
  </si>
  <si>
    <t>985kg</t>
  </si>
  <si>
    <t>WTR 2555</t>
  </si>
  <si>
    <t>SWNB13010Y0001560</t>
  </si>
  <si>
    <t>12000kg</t>
  </si>
  <si>
    <t>Nr siln.34401</t>
  </si>
  <si>
    <t>BOREX</t>
  </si>
  <si>
    <t>MTZ</t>
  </si>
  <si>
    <t>26600kg</t>
  </si>
  <si>
    <t>16376kg</t>
  </si>
  <si>
    <t>19.01.2001</t>
  </si>
  <si>
    <t>ciężarowy</t>
  </si>
  <si>
    <t>WGR 04J5</t>
  </si>
  <si>
    <t>WMAH20ZZZ1W042479</t>
  </si>
  <si>
    <t>TGA360</t>
  </si>
  <si>
    <t>Man</t>
  </si>
  <si>
    <t>6500kg</t>
  </si>
  <si>
    <t>02.06.1997</t>
  </si>
  <si>
    <t>WGR 4N90</t>
  </si>
  <si>
    <t>SUS1142CEV0012757</t>
  </si>
  <si>
    <t>Star</t>
  </si>
  <si>
    <t>10650kg</t>
  </si>
  <si>
    <t>6000kg</t>
  </si>
  <si>
    <t>01.08.1990</t>
  </si>
  <si>
    <t>RAD 276U</t>
  </si>
  <si>
    <t>A2000274460</t>
  </si>
  <si>
    <t>2900kg</t>
  </si>
  <si>
    <t>900kg</t>
  </si>
  <si>
    <t>31.05.1999</t>
  </si>
  <si>
    <t>WTR 2001</t>
  </si>
  <si>
    <t>SUL332212XDD3805</t>
  </si>
  <si>
    <t>Lublin 3</t>
  </si>
  <si>
    <t>3490kg</t>
  </si>
  <si>
    <t>1350kg</t>
  </si>
  <si>
    <t>15.05.2008</t>
  </si>
  <si>
    <t>WGR 49R9</t>
  </si>
  <si>
    <t>WF0NXXTTFN7Y82437</t>
  </si>
  <si>
    <t>Transit 35T115</t>
  </si>
  <si>
    <t>alarm + immobiliser</t>
  </si>
  <si>
    <t>23.03.2011</t>
  </si>
  <si>
    <t>WGR 40V4</t>
  </si>
  <si>
    <t>TMBCA61Z8B2119092</t>
  </si>
  <si>
    <t>Ambiente</t>
  </si>
  <si>
    <t>Skoda Octavia</t>
  </si>
  <si>
    <t>alarm, immobilajzer</t>
  </si>
  <si>
    <t>Do</t>
  </si>
  <si>
    <t>Od</t>
  </si>
  <si>
    <t>wartość</t>
  </si>
  <si>
    <t>rodzaj</t>
  </si>
  <si>
    <t>Okres ubezpieczenia AC i KR</t>
  </si>
  <si>
    <t>Okres ubezpieczenia OC i NW</t>
  </si>
  <si>
    <t xml:space="preserve">Wartość pojazdu (z wartością wyposażenia dodatkowego)              </t>
  </si>
  <si>
    <t>Zabezpieczenia przeciwkradzieżowe</t>
  </si>
  <si>
    <t>Przebieg</t>
  </si>
  <si>
    <t>Czy pojazd służy do nauki jazdy? (TAK/NIE)</t>
  </si>
  <si>
    <t>Dopuszczalna masa całkowita</t>
  </si>
  <si>
    <t>Ładowność</t>
  </si>
  <si>
    <t>Ilość miejsc</t>
  </si>
  <si>
    <t>Data ważności badań technicznych</t>
  </si>
  <si>
    <t>Data I rejestracji</t>
  </si>
  <si>
    <t>Rok prod.</t>
  </si>
  <si>
    <t>Poj.</t>
  </si>
  <si>
    <t>Rodzaj         (osobowy/ ciężarowy/ specjalny)</t>
  </si>
  <si>
    <t>Nr rej.</t>
  </si>
  <si>
    <t>Nr podw./ nadw.</t>
  </si>
  <si>
    <t>Typ, model</t>
  </si>
  <si>
    <t>Marka</t>
  </si>
  <si>
    <t>Tabela nr 4 - Wykaz pojazdów w Powiecie Grójeckim</t>
  </si>
  <si>
    <t>Case</t>
  </si>
  <si>
    <t>WX125</t>
  </si>
  <si>
    <t>HHCVX125N7LBO1312</t>
  </si>
  <si>
    <t>wolnobieżny</t>
  </si>
  <si>
    <t>radio CB</t>
  </si>
  <si>
    <t>Wissmut SDAG</t>
  </si>
  <si>
    <t>W09T04220NCW07038</t>
  </si>
  <si>
    <t>03.09.1992</t>
  </si>
  <si>
    <t>Dom dla Przewlekle Psychicznie  Chorych</t>
  </si>
  <si>
    <t>Urządzenie wilofunkcyjne</t>
  </si>
  <si>
    <t>Park  po rewitalizacji zgodnie z projektem ( infrastuktura, ogrodzenie)</t>
  </si>
  <si>
    <t>ELMA</t>
  </si>
  <si>
    <t>cele oświatowe</t>
  </si>
  <si>
    <t>działalność wspomagająca edukację /szkoła ponadgimnazjalna/</t>
  </si>
  <si>
    <t>WGR VY63</t>
  </si>
  <si>
    <t>WGR VW26</t>
  </si>
  <si>
    <t>WGR 9GA4</t>
  </si>
  <si>
    <t>Piec CO Jurban</t>
  </si>
  <si>
    <t>Urządzenie do wymuszenia szarpnięć kołami jezdnymi WLD-35HUK - szarpak</t>
  </si>
  <si>
    <t>Odkurzacz SUCH/MOKR Karcher MV6P</t>
  </si>
  <si>
    <t>1.348-272.0 40111</t>
  </si>
  <si>
    <t>czy budynek jest przeznaczony do rozbiórki? (TAK/NIE)</t>
  </si>
  <si>
    <t>ALARM, DOZÓR,6 GAŚNIC, HYDRANT,NA TERENIE CZUJNIKI I URZĄDZENIA ALARMOWE</t>
  </si>
  <si>
    <t>CEGŁA KRATÓWKA NA ZAPRAWIE CEMENTOWO WAPIENNEJ</t>
  </si>
  <si>
    <t>ŻELBETOWE PREFABRYKOWANE DZ3 WZMOCNIONE SYSTEMEM SIKA</t>
  </si>
  <si>
    <t>STROPDACH Z PŁYT KORYTKOWYCH NA ŚCIANKACH AŻUROWYCH, OCIEPLONY STYROPIANEM EPS 100GR. 15CM, POKRYCIE PAPĄ ZGRZEWALNĄ x2</t>
  </si>
  <si>
    <t>informacja o przeprowadzonych remontach i modernizacji budynków starszych niż 50 lat (data remontu, czego dotyczył remont, wielkość poniesionych nakładów na remont)</t>
  </si>
  <si>
    <t xml:space="preserve">DOBRY </t>
  </si>
  <si>
    <t>Kserokopiarka Canon IRA 4225I -1 szt.</t>
  </si>
  <si>
    <t>Tablet Samsung T805 - 2 szt.</t>
  </si>
  <si>
    <t>odległość od najbliższej rzeki lub innego zbiornika wodnego (proszę podać od czego)</t>
  </si>
  <si>
    <t>ok.30 km od Pilicy</t>
  </si>
  <si>
    <t>20 km od Pilicy</t>
  </si>
  <si>
    <t>ok.6 km od Pilicy</t>
  </si>
  <si>
    <t>Powiatowy Zarząd Dróg w Grójcu z/s w Odrzywołku</t>
  </si>
  <si>
    <t>Odrzywołek 8A, 05-62 Belsk Duży</t>
  </si>
  <si>
    <t>LAPTOP</t>
  </si>
  <si>
    <t>KOMPUTER</t>
  </si>
  <si>
    <t>PEUGEOT</t>
  </si>
  <si>
    <t>PARTNER 1</t>
  </si>
  <si>
    <t>VF37N9HXCAJ 546514</t>
  </si>
  <si>
    <t>2170</t>
  </si>
  <si>
    <t>ul. Grójecka 1, Lesznowola, 05-600 Grójec</t>
  </si>
  <si>
    <t>ok.. 400 m  od  rzeki</t>
  </si>
  <si>
    <t>remont lazienek, dodanie 3 oczek, wymiana sedesów wykonanie  prysznicu położenie glazury -2010r.  Wartość 150 tys. Zł.</t>
  </si>
  <si>
    <t>400 m    od  rzeki</t>
  </si>
  <si>
    <t>500 m         od  rzeki</t>
  </si>
  <si>
    <t>UPS 650 F LESTARAVR</t>
  </si>
  <si>
    <t>WGR 30TP</t>
  </si>
  <si>
    <t xml:space="preserve"> 2006-12-29</t>
  </si>
  <si>
    <t xml:space="preserve">auto alarm, blokada skrzyni biegów </t>
  </si>
  <si>
    <t>WV2ZZZ7HZ7H860124</t>
  </si>
  <si>
    <t>50 m- rzeka</t>
  </si>
  <si>
    <t>remont gzymsów- 2012=9679,80; wymiana obróbek blacharskich 4000</t>
  </si>
  <si>
    <t xml:space="preserve">wymiana rynien- 2012 = 6 181,63 </t>
  </si>
  <si>
    <t>W 2012 roku zostało wymienione złoże biologiczne (ok. 37 724zł)</t>
  </si>
  <si>
    <t>Plac- nawierzchnia wjazdy</t>
  </si>
  <si>
    <t>Plac- droga do gazu i kotłowni</t>
  </si>
  <si>
    <t xml:space="preserve">400 m rzeka </t>
  </si>
  <si>
    <t>rzeka 3 km</t>
  </si>
  <si>
    <t>budynek szkoła warsztaty</t>
  </si>
  <si>
    <t>gasnice proszkowe 2szt, śniegowe 1 szt, kraty w oknach, całodobowy dozór agencji ochrony</t>
  </si>
  <si>
    <t>gasnice sniegowe 10 szt, kraty w oknach, całodobowy dozór pracowniczy, monitoring wizyjny</t>
  </si>
  <si>
    <t>gaśnice śniegowe 3szt, kraty w drzwiach</t>
  </si>
  <si>
    <t>2km</t>
  </si>
  <si>
    <t>2006r.-sanitariaty 25158,17</t>
  </si>
  <si>
    <t>3km</t>
  </si>
  <si>
    <t>2006r modernizacja kuchni -78.020,61 2007r. Sanitariaty,elewacje-60.544,- 2008r stropy,klatka schodowa-219.858,12 2011r. Centralne ogrzewanie,kotłownia- 219.955,06 2015r. Wymiana belki stropowej-5.753,94</t>
  </si>
  <si>
    <t>kolumna</t>
  </si>
  <si>
    <t>mikser</t>
  </si>
  <si>
    <t>mikrofon</t>
  </si>
  <si>
    <t>RENAULT</t>
  </si>
  <si>
    <t>IL TRAFIC</t>
  </si>
  <si>
    <t>VF1JLB7B2EY767618</t>
  </si>
  <si>
    <t>WGR NN10</t>
  </si>
  <si>
    <t>oświata</t>
  </si>
  <si>
    <t>300m od rzeki</t>
  </si>
  <si>
    <t>130m od rzeki</t>
  </si>
  <si>
    <t>2000W/30L</t>
  </si>
  <si>
    <t>797-191-45-97</t>
  </si>
  <si>
    <t>Tablica interaktywna</t>
  </si>
  <si>
    <t>Stacja Robocza kom</t>
  </si>
  <si>
    <t>Drukarka Epson</t>
  </si>
  <si>
    <t>Klawiatura komputerowa specjal</t>
  </si>
  <si>
    <t>Dysk 1 TB</t>
  </si>
  <si>
    <t>Lupa elektroniczna</t>
  </si>
  <si>
    <t>Komunikator</t>
  </si>
  <si>
    <t>Komunikator mowy</t>
  </si>
  <si>
    <t>Notebook Lenovo</t>
  </si>
  <si>
    <t>Projektor</t>
  </si>
  <si>
    <t>Elektronika Warnke</t>
  </si>
  <si>
    <t>Mikrofon MP3</t>
  </si>
  <si>
    <t>Wieża Philips</t>
  </si>
  <si>
    <t>Projektor Vivitek D8 71ST 3 szt.</t>
  </si>
  <si>
    <t>Laptop E55-a511a,5-4200 TOSHIBA</t>
  </si>
  <si>
    <t>ok. 2 km rzeka Pilica</t>
  </si>
  <si>
    <t>03/2015 uszczelnienie dachu. Wykonano drugi pas nadrynnowy. Koszt naprawy 1.968,00</t>
  </si>
  <si>
    <t>Urządzenie RICOH MP 301</t>
  </si>
  <si>
    <t>Monitor do monitoringu</t>
  </si>
  <si>
    <t>Laptop Lenov 15 G-50-70</t>
  </si>
  <si>
    <t>Pracownia komputerowa (14 komputerów, 14 monitorów, Laptop, Drukarka, Switches)</t>
  </si>
  <si>
    <t>Opryskiwacz zawieszany Italy 300 L</t>
  </si>
  <si>
    <t>Kosiarko Rozdrabniacz dwuwirnikowy RG -200/2</t>
  </si>
  <si>
    <t>Młotowiertarka MOD.EM-HD 800</t>
  </si>
  <si>
    <t>termomodernizacja z wymiana stolarki okiennej 2008 rok   561.056,90 zł;  remont dachu z wymiana kominów i instalacji odgromowej  2007 r- 172.464,28.</t>
  </si>
  <si>
    <t>pomieszczenia szkolne</t>
  </si>
  <si>
    <t>mieszkania pracowników</t>
  </si>
  <si>
    <t>warsztaty szkolne, strych - pomieszczenia gospodarcze</t>
  </si>
  <si>
    <t>pomieszczenia gospodarcze</t>
  </si>
  <si>
    <t>budynek przejęła wspólnota mieszkaniowa, do ośrodka należy niewykupione jedno mieszkanie, w piwnicy pomieszczenie hydroforni oraz dwa pomieszczenia przeznaczone na magazyn szkolny</t>
  </si>
  <si>
    <t>staw  od 30 do 100m</t>
  </si>
  <si>
    <t>2008 rok - ocieplenie budynku - tynki zewnętrzne, wymiana okien i remont sanitariatów</t>
  </si>
  <si>
    <t>2011 rok - wymiana dachu
2012 rok - wymiana okien i remont elewacji zewnętrznej</t>
  </si>
  <si>
    <t>20 000,00 - 2011r  wymiana obróbek blacharskich</t>
  </si>
  <si>
    <t>22 000,00 -2015r - wymiana rury wodociągowej</t>
  </si>
  <si>
    <t>termoizolacja 399869,46 zł wykonana w 2008 r. marowanie i remont pomieszczeń 6647 zł -wykonanie 2010,remont łazieniek 8000 zł - 2010r., modernizacja ogrodzenia 7000 zł - 2010r., modernizacja klatki schodowej 2684 zł - 2010r, wiata wejściowa 42550 zł - 2011, modernizacja dachu 6117,12 zł - 2012r, malowanie sal 12000 zł - 2012r,  montaż windy osobowej 199994,60 zł- 2009r.</t>
  </si>
  <si>
    <t xml:space="preserve">suma ubezpieczenia </t>
  </si>
  <si>
    <t>rodzaj wartości</t>
  </si>
  <si>
    <t>wartość początkowa (księgowa brutto)</t>
  </si>
  <si>
    <t>wartość odtworzeniowa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</si>
  <si>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</si>
  <si>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OC</t>
  </si>
  <si>
    <t>NW</t>
  </si>
  <si>
    <t>AC/KR</t>
  </si>
  <si>
    <t>ASS</t>
  </si>
  <si>
    <t>X</t>
  </si>
  <si>
    <t>01.01.2016</t>
  </si>
  <si>
    <t>25.08.2019</t>
  </si>
  <si>
    <t>22.03.2019</t>
  </si>
  <si>
    <t>22.09.2019</t>
  </si>
  <si>
    <t>21.09.2019</t>
  </si>
  <si>
    <t>specjalny - rębak do gałęzi</t>
  </si>
  <si>
    <t>28.12.2019</t>
  </si>
  <si>
    <t>MAN</t>
  </si>
  <si>
    <t>H25PM2D 6x4</t>
  </si>
  <si>
    <t>WMAH25ZZZ2M345494</t>
  </si>
  <si>
    <t>WGR ST49</t>
  </si>
  <si>
    <t>specjalny - do zimowego utrzymania dróg</t>
  </si>
  <si>
    <t>WGR PW49</t>
  </si>
  <si>
    <t>01.08.2003</t>
  </si>
  <si>
    <t>12360</t>
  </si>
  <si>
    <t>26000</t>
  </si>
  <si>
    <t>czołownica przednia, pług wraz z podłączeniem instalacji elektrycznej i pneumatycznej do sterowania pługiem, pojemnik z piaskarką na skrzyni ładunkowej, oświetlenie błyskowe na dachu kabiny i z tyłu pojazdu na piaskarce, instalacja do silnika piaskarki</t>
  </si>
  <si>
    <t>748</t>
  </si>
  <si>
    <t>WGR 9GX4</t>
  </si>
  <si>
    <t>8810Z</t>
  </si>
  <si>
    <t>modernizacja budynku wraz z rozbudową została przeprowadzona w roku 1999 . Modernizacja polegała na kapitalnym remoncie budynku( nowe stropy, schody instalacje wewnętrzne . koszty modernizacji i rozbudowy wynoszą:863910,82 zł. W roku 2000 wykonano podjazd dla niepełnosprawnych, a roku 2006 wykonano instalacje sygnalizacji p.poz. i zadaszenie tarasu z poliwęglanu.  Na powyższe remonty poniesiono nakłady finansowe w wysokości: 201.085,00</t>
  </si>
  <si>
    <t>Dom Pomocy Społecznej w Tomczycach</t>
  </si>
  <si>
    <t>Poradnia Psychologiczno-Pedagogiczna w Grójcu</t>
  </si>
  <si>
    <t xml:space="preserve">Poradnia Psychologiczno-Pedagogiczna w Warce </t>
  </si>
  <si>
    <t>Specjalny Ośrodek Szkolno-Wychowawczy w Nowym Mieście</t>
  </si>
  <si>
    <t>Zespół Szkół Specjalnych w Grójcu</t>
  </si>
  <si>
    <t>Zespół Szkół Ponadgimnazjalnych w Grójcu</t>
  </si>
  <si>
    <t>Zespół Szkół Ponadgimnazjalnych w Warce</t>
  </si>
  <si>
    <t>Środowiskowy Dom Samopomocy w Łychowskiej Woli</t>
  </si>
  <si>
    <t>9. Specjalny Ośrodek Szkolno-Wychowawczy Nowe Miasto</t>
  </si>
  <si>
    <t>11. Zespół Szkół Ponadgimnazjalnych Jasieniec</t>
  </si>
  <si>
    <t>12. Zespół Szkół Specjalnych Grójec</t>
  </si>
  <si>
    <t>13. Zespół Szkół Ponadgimnazjalnych Grójec</t>
  </si>
  <si>
    <t>14. Zespół Szkół Ponadgimnazjalnych Warka</t>
  </si>
  <si>
    <t>15. Liceum Ogólnokształcące Grójec</t>
  </si>
  <si>
    <t>16.Liceum Ogólnokształcące Warka</t>
  </si>
  <si>
    <t>18. Liceum Ogólnokształcące w Warce</t>
  </si>
  <si>
    <t>20. Środowiskowy Dom Samopomocy Łychowska Wola</t>
  </si>
  <si>
    <t>Zestawy komputerowe - 170 szt.</t>
  </si>
  <si>
    <t>Drukarki - 13 szt.</t>
  </si>
  <si>
    <t>Switch - 13 szt.</t>
  </si>
  <si>
    <t>Zestawy komputerowe - 7 szt.</t>
  </si>
  <si>
    <t>Modemy - 170 szt. - wartość odtworzeniowa</t>
  </si>
  <si>
    <t>Modemy - 147 szt. - wartość odtworzeniowa</t>
  </si>
  <si>
    <t>1a. Starostwo Powiatowe - sprzęt przekazany w użytkowanie jednostkom organizacyjnym w ramach projektu „Przeciwdziałanie wykluczeniu cyfrowemu w Powiecie Grójeckim”</t>
  </si>
  <si>
    <t>1b. Starostwo Powiatowe - sprzęt przekazany w użytkowanie gospodarstwom domowym w ramach projektu „Przeciwdziałanie wykluczeniu cyfrowemu w Powiecie Grójeckim”</t>
  </si>
  <si>
    <t>Laptopy - 20 szt.</t>
  </si>
  <si>
    <t>WGR VY62</t>
  </si>
  <si>
    <t>Modemy - 20 szt. - wartość odtworzeniowa</t>
  </si>
  <si>
    <t>rzeka 10 km</t>
  </si>
  <si>
    <t>gęstożebrowe z wypełnieniem  pustakami zużlobetonowymi</t>
  </si>
  <si>
    <t>stropodach , na części belki strunobetonowe</t>
  </si>
  <si>
    <t>zadowalający</t>
  </si>
  <si>
    <t>stropodach</t>
  </si>
  <si>
    <t>dach dwustronny</t>
  </si>
  <si>
    <t>papa zwykła</t>
  </si>
  <si>
    <t xml:space="preserve">ul. Kazimierza Pułaskiego 24,05-660 Warka </t>
  </si>
  <si>
    <t xml:space="preserve">Budynek Muzeum </t>
  </si>
  <si>
    <t xml:space="preserve">Muzeum </t>
  </si>
  <si>
    <t xml:space="preserve">dozór  osobowy całodobowy, hydranty w pałacu (6 szt.) i 2 zewnętrzne, gaśnice, centralka sygnalizacji pprzeciwpożarowej wraz z czujnikami, monitoring systemu sygnalizacji pożartu przez firmę Interfachz Radomia, system antywłamaniowy, system telewizji dozoroej , monitoring 24h na dobę elektroniczny nadzór nad palacem przez agecję ochrony Kowalczyk (w tym reakcja grup interwencyjnych na sygnał włamania, napadu, sabotażu. </t>
  </si>
  <si>
    <t xml:space="preserve">1500 m </t>
  </si>
  <si>
    <t>Generalny remont pałacu zakończony w 2012 r. Zakres wykonanych prac: W ramach generalnego remontu pałacu Pułaskich budynek został przystosowany dla osób niepełnosprawnych, wymieniono pokrycie dachowe, wszystkie instalacje sanitarne i elektryczne, nowa stolarka drzwiowa i okienna, stolarka drzwiowa wewnętrzna odrestaurowana, nowe parkiety i tynki, sztukateria, kominek, winda i platforma dla niepełnosprawnych, instalacja mechaniczna, nowe ekologiczne ogrzewanie w układ technologicznego ciepła z wykorzystaniem pomp ciepła. Z nim współpracuje układ wykorzystania naturalnego chłodu ziemi do chłodzenia pomieszczeń w obiekcie. Wielkość poniesionych nakładów na remont: 5 591977,24 zł .</t>
  </si>
  <si>
    <t xml:space="preserve">Kolumnada </t>
  </si>
  <si>
    <t>Budynek składa się z dwóch cześci, połączonych szklanym łącznikiem. Część pierwsza - budynek usługowy zawierający salę ekspozycyjną, salę koncertową, salę spotkań, pomieszczenie techniczne, magazyn foyer.
Część druga - budynek pomocniczy, zawiera pomieszczenia obsługi administracyjnej wraz z biblioteką podrączną, pomieszczenia obsługi ogrodniczej, szatnie, magazyny muzealne, archiwa, garaż.</t>
  </si>
  <si>
    <t xml:space="preserve">dozór  osobowy całodobowy, hydranty w budynku (4 szt.) i 2 zewnętrzne, gaśnice, centralka sygnalizacji pprzeciwpożarowej wraz z czujnikami, monitoring systemu sygnalizacji pożartu przez firmę Interfach z Radomia, system antywłamaniowy, system telewizji dozoroej , monitoring 24h na dobę elektroniczny nadzór nad budynkiem przez agecję ochrony Kowalczyk (w tym reakcja grup interwencyjnych na sygnał włamania, napadu, sabotażu. </t>
  </si>
  <si>
    <t>Piwnice - ściany żelbetonowe, ściany działowe wykonane z bloczków wapienno-piaskowych SILKA. Sćiany nad ziemią (część pomocnicza): murowane z bloczków silkatowych, obustronnie tynkowane. Część usługowa: murowane z bloczków silkatowych oraz warstwa licowa z cegły elewacyjnej ceramicznej, czerwonej, palonej, ręcznie formowanej, mrozoodpornej, selekcjonowanej.</t>
  </si>
  <si>
    <t>stropy z płyt żelbetowych, zborojonych.</t>
  </si>
  <si>
    <t>Centrum Edukacyjno-Muzealne: System telewizji  dozorowej CCTV ( 11 kamer zewnętrznych (HD), 16 kamer wewnętrznych (HD), 2 monitory LCD 19', piloty, szafa typu Schrack 19', rejestratory cyfrowe z dyskami twardymi 2szt, zasilacze UPS, instalacje i inne)</t>
  </si>
  <si>
    <t xml:space="preserve">Komputer Laptop </t>
  </si>
  <si>
    <t>zalew na rzece  5km.</t>
  </si>
  <si>
    <t>jak wyżej</t>
  </si>
  <si>
    <t>Jak wyżej</t>
  </si>
  <si>
    <t>Pałac Pułaskich - Muzeum im. K. Pułaskiego, Centrum Edukacyjno-Muzealne, ul. K. Pułaskiego 24, 05-660 Warka</t>
  </si>
  <si>
    <t>00006</t>
  </si>
  <si>
    <t>SJNFBAK12U3095219</t>
  </si>
  <si>
    <t>Wyposażenie dodatkowe</t>
  </si>
  <si>
    <t>do 3,5 t</t>
  </si>
  <si>
    <t>MODERNIZACJA 2008-2009</t>
  </si>
  <si>
    <t>Komputer z monitorem DELL OptiPlex 9030 i5-4590S All-in-One - 4szt</t>
  </si>
  <si>
    <t>Drukarka  Hewlett-Packard LaserJet Pro M101dn CF278A - 6 szt</t>
  </si>
  <si>
    <t>Urządzenie do kopii baz Seagate  NAS 4bay 0 TB STCU200. 763649  57144 - 1 szt</t>
  </si>
  <si>
    <t>UTRZYMANIE , KONSERWACJA , REMONTY CZASTKOWE I KAPITALNE  DRÓG I OBIEKTÓW MOSTOWYCH</t>
  </si>
  <si>
    <t>radioCB,MP3</t>
  </si>
  <si>
    <t xml:space="preserve">   kosiarka  bijakowa</t>
  </si>
  <si>
    <t>KBRP160</t>
  </si>
  <si>
    <t>Dom Pomocy Społecznej "Pod Topolami" w Lesznowoli</t>
  </si>
  <si>
    <t>UPS 800 POWERWALKER 3xIEC</t>
  </si>
  <si>
    <t>monitor 21'5 PHILIPS 223V5QHSB6</t>
  </si>
  <si>
    <t>drukarta HP LJ P1102W</t>
  </si>
  <si>
    <t>UPS 850 POWERWALKER</t>
  </si>
  <si>
    <t>drukarka HP LJ  PROM 125 NW</t>
  </si>
  <si>
    <t>komputer INTEL PENTIUM G3260 WIN 10</t>
  </si>
  <si>
    <t>NOTEBOK DELL INSPIRION 5758 i 5 17"</t>
  </si>
  <si>
    <t>Komputer INTEL i 3 4160 W10</t>
  </si>
  <si>
    <t>mienie będące w posiadaniu (użytkowane) na podstawie umów najmu, dzierżawy, użytkowania, leasingu lub umów pokrewnych</t>
  </si>
  <si>
    <t>Dodatkowo posiadamy 3 szt hydrantów zewnętrznych</t>
  </si>
  <si>
    <t>Kserokopiarka urz. wielofunkcyjne</t>
  </si>
  <si>
    <t>8899Z</t>
  </si>
  <si>
    <t>Pozostała pomoc społeczna bez zakwaterowania, gdzie indziej niesklasyfikowana</t>
  </si>
  <si>
    <t>Budybek CEM (wraz z solarami)</t>
  </si>
  <si>
    <t>Konstrukcja dachu oparta na dźwigarach (stalowych lub drewnianych),  płyty z blachy trapezowej ocieplone płytami z wełny mineralnej. Pokrycie dachu z blachy cynkowo-tytanowej gołowalcowanej. Blacha układana na rąbek podwójny.</t>
  </si>
  <si>
    <t>Projektor multimedialny</t>
  </si>
  <si>
    <t>drukarka hp laserowa</t>
  </si>
  <si>
    <t>kserokopiarka cyfrowa</t>
  </si>
  <si>
    <t>aparat cyfrowy</t>
  </si>
  <si>
    <t>radiomagnetofon</t>
  </si>
  <si>
    <t>Urządzenie wielofunkcyjne HP</t>
  </si>
  <si>
    <t>wiertarka wrzecionowa</t>
  </si>
  <si>
    <t>2014r</t>
  </si>
  <si>
    <t>ZOTECH</t>
  </si>
  <si>
    <t>6A</t>
  </si>
  <si>
    <t>ul.Piliczna 9 Nowe Miasto n/P</t>
  </si>
  <si>
    <t>oklejarka do wąskich płaszczyzn</t>
  </si>
  <si>
    <t>830W</t>
  </si>
  <si>
    <t>VIRUTEX</t>
  </si>
  <si>
    <t>4A</t>
  </si>
  <si>
    <t>frezarka do obrzeży</t>
  </si>
  <si>
    <t>750 W</t>
  </si>
  <si>
    <t>wkrętarka</t>
  </si>
  <si>
    <t>14,4 W</t>
  </si>
  <si>
    <t>2013r</t>
  </si>
  <si>
    <t>HECHT 1214</t>
  </si>
  <si>
    <t>frezarka do łączników płaskich</t>
  </si>
  <si>
    <t>900 W</t>
  </si>
  <si>
    <t>2014r.</t>
  </si>
  <si>
    <t>Bezpieczniki topikowe</t>
  </si>
  <si>
    <t>Bezp[ieczniki topikowe</t>
  </si>
  <si>
    <t>wyłącznik różnicoprądowy</t>
  </si>
  <si>
    <t>zasilanie 2300, dmuchawa 230 W 1(1)A</t>
  </si>
  <si>
    <t>Monitor BENQ 18,5" LED GL955A- 9 szt.</t>
  </si>
  <si>
    <t>Komputer stacjonarny SHIRU 2100 A4-4020/4GB/500GB/WX- 1 szt.</t>
  </si>
  <si>
    <t>Telewizor MANTA 50" LED95001- 1 szt.</t>
  </si>
  <si>
    <t>Mokrofon bezprzewodowy doręczny SHURE BLX24/PG58 PG pasmo H&amp;E - 1 szt.</t>
  </si>
  <si>
    <t>System bezprzewodowy SHURE BLX24E/PG58 - 1 szt.</t>
  </si>
  <si>
    <t>radio przenośne USB-713A VOYAGER - 2 szt.</t>
  </si>
  <si>
    <t>Głośniki Creative 2.1 A120 - 2 szt.</t>
  </si>
  <si>
    <t>Głośniki Esperanza 2.0 Stacatto EP101 -3 szt.</t>
  </si>
  <si>
    <t>Mysz Lenovo M300 - 2 szt.</t>
  </si>
  <si>
    <t>Dysk 2,5 1TB USB 3,0SEAGATE- 3 szt.</t>
  </si>
  <si>
    <t>Klawiatura TAKE ME KNOCK czarna usb TAKKLA40745-8szt.</t>
  </si>
  <si>
    <t>Mysz optyczna SHARK USB AM-88A -2 szt.</t>
  </si>
  <si>
    <t>Mysz optyczna SHARK AM-88A -3 szt.</t>
  </si>
  <si>
    <t>Miernik uniwersalny UT 70A - 2 szt.</t>
  </si>
  <si>
    <t>Tester płyt głównych - 6 szt.</t>
  </si>
  <si>
    <t>Kabel SVGA-SVGA 10 metrów</t>
  </si>
  <si>
    <t>Termometr bezdotykowy TM-F03B- 1 szt.</t>
  </si>
  <si>
    <t>Waga ze wzrostomierzem WTP 62/150 OW- 1 szt.</t>
  </si>
  <si>
    <t>Karta pamięci 16 GB SONY MICRO SD adapter kl. 1040MB/S SR16UYA- 1 szt.</t>
  </si>
  <si>
    <t>Kasa fiskalna Posnet NEO XL EJ wersja Plus (V8) WPFKNEOXLP1U0Z101- 1 szt.</t>
  </si>
  <si>
    <t>Kasa fiskalna Posnet NEO XL EJ wersja Std (V7) WPFKNEOXLP1U0Z101- 4 szt.</t>
  </si>
  <si>
    <t xml:space="preserve">Karta pamięci 64 GB micro SD KINGSTON SDCA10/64gb klasa 10 USH-I 90 mb/S - 1szt. </t>
  </si>
  <si>
    <t>Kamera cyfrowa PANASONIC HC-W570EP+K - 1 szt.</t>
  </si>
  <si>
    <t>2655 mth</t>
  </si>
  <si>
    <t>Niemcy</t>
  </si>
  <si>
    <t>Wykaszarka spalinowa KAWASAKI TJ-27</t>
  </si>
  <si>
    <t>Kawasaki</t>
  </si>
  <si>
    <t>Zalew - ok. 7 km</t>
  </si>
  <si>
    <t>Audiometr</t>
  </si>
  <si>
    <t>Radiomagnetofon</t>
  </si>
  <si>
    <t>Mikrofony</t>
  </si>
  <si>
    <t>Odkurzacz piorący</t>
  </si>
  <si>
    <t>Lava</t>
  </si>
  <si>
    <t>Nowa Wieś 70A, 05-660 Warka</t>
  </si>
  <si>
    <t>Karcher</t>
  </si>
  <si>
    <t>UL.Polna 17 05-600 Grójec</t>
  </si>
  <si>
    <t>Kosa spalinowa</t>
  </si>
  <si>
    <t>Stiga</t>
  </si>
  <si>
    <t>Kompresor</t>
  </si>
  <si>
    <t>Metabo</t>
  </si>
  <si>
    <t>agencja  ochrony całodobowo, gaśnice, hydrant</t>
  </si>
  <si>
    <t>oświatowa</t>
  </si>
  <si>
    <t>komputer NTT Busines - 21 szt</t>
  </si>
  <si>
    <t>monitor LCD PHILIPS LED - 37 szt.</t>
  </si>
  <si>
    <t>zestaw (monitor,klwiiat,mysz do montażu) - 6 szt.</t>
  </si>
  <si>
    <t>zestw komputerowy  z syst. Oper. NTT BUSINESS W901S - 16 szt.</t>
  </si>
  <si>
    <t xml:space="preserve">kasy fiskalne    (5 szt)                                        </t>
  </si>
  <si>
    <t>drukarka BROTHER</t>
  </si>
  <si>
    <t>kasa fiskalna EMAR SOLO</t>
  </si>
  <si>
    <t>Skaner płaski HP SKAN JET 200(szt. 6)</t>
  </si>
  <si>
    <t>maszyna  wirt. Dysk INDYWID.</t>
  </si>
  <si>
    <t>tablica interaktywna z podstawa jezdną</t>
  </si>
  <si>
    <t>19.10.2017</t>
  </si>
  <si>
    <t>85.662</t>
  </si>
  <si>
    <t>radiomagnetofon 2 sztuki</t>
  </si>
  <si>
    <t>ksero 2 sztuki</t>
  </si>
  <si>
    <t xml:space="preserve">rzutnk </t>
  </si>
  <si>
    <t>dysk 2 sztuki</t>
  </si>
  <si>
    <t>27.09.2018</t>
  </si>
  <si>
    <t>24.02.2017</t>
  </si>
  <si>
    <t>waga DIBAL (szt. 6)</t>
  </si>
  <si>
    <t>drukarka laser BRATHER</t>
  </si>
  <si>
    <t>drukarka igłowa</t>
  </si>
  <si>
    <t>komputer DELL PRECISTION</t>
  </si>
  <si>
    <t>komputer DELL 380XEON</t>
  </si>
  <si>
    <t>monitor LCD PHILIPS LED</t>
  </si>
  <si>
    <t>zestaw komputerowy serwer</t>
  </si>
  <si>
    <t>DYSK SBS dla VIRTUALBOX</t>
  </si>
  <si>
    <t>Zestawy komputerowe - 140 szt.</t>
  </si>
  <si>
    <t>murowane z płyt gipsowych,otynkowane</t>
  </si>
  <si>
    <t>drewniane,żelbetowy typu ,,zerań,,</t>
  </si>
  <si>
    <t>drewniany kryty papą,blacha  trapezowa</t>
  </si>
  <si>
    <t>projektor Vivitek D557WH-EDU</t>
  </si>
  <si>
    <t>laptop DELL i3 8 GB 500 GB</t>
  </si>
  <si>
    <t xml:space="preserve">drukarka BROTHER </t>
  </si>
  <si>
    <t>skaner kodów kreskowych Voyager</t>
  </si>
  <si>
    <t>drukarka kodów kreskowych</t>
  </si>
  <si>
    <t>kasa Posnet szkoleniowa</t>
  </si>
  <si>
    <t>Kotłownia węglowa</t>
  </si>
  <si>
    <t>nieczynna</t>
  </si>
  <si>
    <t>papa zwykłą</t>
  </si>
  <si>
    <t>16. Liceum Ogólnokształcące Warka</t>
  </si>
  <si>
    <t>17. Centrum Kształcenia Zawodowego i Ustawicznego w Nowej Wsi</t>
  </si>
  <si>
    <t>18. Środowiskowy Dom Samopomocy Łychowska Wola</t>
  </si>
  <si>
    <t>Zestaw komputerowy</t>
  </si>
  <si>
    <t>Komputer z oprgramowaniem</t>
  </si>
  <si>
    <t>system do Backupu</t>
  </si>
  <si>
    <t>Serwer A3 Power Edge nr seryjny 52RP45J</t>
  </si>
  <si>
    <t>Serwer A3 Power Edge nr seryjny 42RP45J</t>
  </si>
  <si>
    <t>Serwer A3 Power Edge nr seryjny 62RP45J</t>
  </si>
  <si>
    <t>Serwer A3 Power Edge nr seryjny 72RP45J</t>
  </si>
  <si>
    <t>Skaner HP nr seryjny SG54D1101Q</t>
  </si>
  <si>
    <t>Skaner HP nr seryjny SG54D11028</t>
  </si>
  <si>
    <t>Komputer HP nr seryjny CZC5180JJM</t>
  </si>
  <si>
    <t>Komputer HP nr seryjny CZC5180DYQ</t>
  </si>
  <si>
    <t>Kopmuter Hp nr seryjny CZC5180JJX</t>
  </si>
  <si>
    <t>Kompuer HP nr seryjny CZC5180JHW</t>
  </si>
  <si>
    <t>Komputer HP nr seryjny CZC5180JJ8</t>
  </si>
  <si>
    <t>Komputer HP nr seryjny CZC5180F23</t>
  </si>
  <si>
    <t>Komputer HP nr seryjny CZC5190DQ9</t>
  </si>
  <si>
    <t>Komputer HP nr seryjny CZC5180JFL</t>
  </si>
  <si>
    <t>Komputer HP nr seryjny CZC5190DSN7</t>
  </si>
  <si>
    <t xml:space="preserve">Toyota </t>
  </si>
  <si>
    <t>Avensis</t>
  </si>
  <si>
    <t>SB1BG76L10E136403</t>
  </si>
  <si>
    <t>WGR 03777</t>
  </si>
  <si>
    <t>17-05-2017</t>
  </si>
  <si>
    <t>17-05-2020</t>
  </si>
  <si>
    <t>UPS EVER Sinline 2000 USB RACK NEW rev.04 - 1 szt.</t>
  </si>
  <si>
    <t>UPS EVER Sinline 3000 USB RACK NEW rev.04 - 1 szt.</t>
  </si>
  <si>
    <t>Komputer All-in-One LENOVO S500Z i3-6100U 4GB - 2 szt.</t>
  </si>
  <si>
    <t>Monitor SAMSUNG LED 24" LS24F350FHUXEN - 6 szt.</t>
  </si>
  <si>
    <t>Drukarka laserowa LaserJet Pro M402dn (C5F94A) - 2 szt.</t>
  </si>
  <si>
    <t>Routerband MikroTik ColudRouterSwitch CRS125-24G-1S-2HnD-IN - 1szt.</t>
  </si>
  <si>
    <t>Routerband MikroTik ColudRouterSwitch 226-24G-2S+RM - 2 szt.</t>
  </si>
  <si>
    <t>Komputer AERCOOL i5-6400, 120GB SSD, 8GB RAM DDR4, DVD, 400W - 4 szt</t>
  </si>
  <si>
    <t>Skaner kodów kreskowych Bluetooth GS-M100BT - 1szt.</t>
  </si>
  <si>
    <t>Drukarka etykiet Brother PT-P700 - 1 szt.</t>
  </si>
  <si>
    <t>Monitor Samsung LS24F350FHUXEN LED 23,6" FHD - 10 szt.</t>
  </si>
  <si>
    <t>Drukarka HP LaserJet Pro M402 dn - 2 szt.</t>
  </si>
  <si>
    <t>Komputer Intel I3-7100 - 6 szt.</t>
  </si>
  <si>
    <t>Monitor 23,6" AOC M2470SWH - 6szt.</t>
  </si>
  <si>
    <t>Drukarka HP LASERJET Pro M402dn - 6 szt.</t>
  </si>
  <si>
    <t>Urządzenie wielofunkcyjne HP LJ PRO M426ADW - 4szt.</t>
  </si>
  <si>
    <t>1. Powiatowy Urząd Pracy</t>
  </si>
  <si>
    <t>2. Muzeum im. K. Pułaskiego w Warce</t>
  </si>
  <si>
    <t>3. Liceum Ogólnokształcące w Grójcu</t>
  </si>
  <si>
    <t>System telewizji przemysłowej IP Full HD 4 MPX zainstalowany wewnątrz budynku (5 kamer wewnetrznych, 2 kamery zewnetrzne)</t>
  </si>
  <si>
    <t>31-10-2018</t>
  </si>
  <si>
    <t>25-10-2018</t>
  </si>
  <si>
    <t>Peugeot  Partner</t>
  </si>
  <si>
    <t>partner</t>
  </si>
  <si>
    <t>VF37J9HPODJ619617</t>
  </si>
  <si>
    <t>1,6</t>
  </si>
  <si>
    <t>5-07-2013</t>
  </si>
  <si>
    <t>drukarka Epson I850</t>
  </si>
  <si>
    <t>telewizor LCD 28-32 LG 32 LH510B</t>
  </si>
  <si>
    <t>Aparat do magnetoterapii</t>
  </si>
  <si>
    <t>lampaka bakt. przepł. NBVE 110 PL</t>
  </si>
  <si>
    <t>kalkulator Citizen</t>
  </si>
  <si>
    <t>Telefon komórkowy Samsung Galaxy J3</t>
  </si>
  <si>
    <t>Monitor  Philips</t>
  </si>
  <si>
    <t xml:space="preserve">zestaw  komputerowy </t>
  </si>
  <si>
    <t>Volkswagen T6 kombi</t>
  </si>
  <si>
    <t>transporter</t>
  </si>
  <si>
    <t>WV2ZZZ7HZHH067410</t>
  </si>
  <si>
    <t>WGR03680</t>
  </si>
  <si>
    <t>24.02.2020</t>
  </si>
  <si>
    <t>Plac zabaw z wyposażeniem zakupiony ze środków Rady Rodziców działającej przy SOSW</t>
  </si>
  <si>
    <t>teren boiska szkolnego ogrodzony siatką</t>
  </si>
  <si>
    <t>26-420 Nowe Miasto n/P. P.O.H.Koźmińskiego 9</t>
  </si>
  <si>
    <t>VOLKSVAGEN</t>
  </si>
  <si>
    <t>T6 KOMBI</t>
  </si>
  <si>
    <t>WV2ZZZ7HZHH068516</t>
  </si>
  <si>
    <t>WGR 03550</t>
  </si>
  <si>
    <t>Alarm, immobilajzer</t>
  </si>
  <si>
    <t>Zetsw komputerowy AMD/4GB/HDD500GB/DVDRW/Windows 7 Pro - 16 szt</t>
  </si>
  <si>
    <t>Kabel zasilający komputerowy 10 metrów</t>
  </si>
  <si>
    <t>Aparat cyfrowy SONY DSC-H400B czarny- 1 szt.</t>
  </si>
  <si>
    <t>Laptop ACER E5-575 15,6" 1E-71004 4G - 1 szt.</t>
  </si>
  <si>
    <t>Mysz G-LASER GEMBIRD USB Black MUS-GU-01 - 20 szt.</t>
  </si>
  <si>
    <t>budynek CKZiU-bursa z kotłownią gazową</t>
  </si>
  <si>
    <t>17.01.2018</t>
  </si>
  <si>
    <t>20.03.2018</t>
  </si>
  <si>
    <t>24.02.2018</t>
  </si>
  <si>
    <t>Radiomagnetofon Philips</t>
  </si>
  <si>
    <t>Monitor LCD Samsung</t>
  </si>
  <si>
    <t>kraty w oknach</t>
  </si>
  <si>
    <t>Rzutnik</t>
  </si>
  <si>
    <t>Zestaw nagłośniewniowy z mikrofonem</t>
  </si>
  <si>
    <t>Aparat cyfrowy</t>
  </si>
  <si>
    <t>Bateria rozruchowa</t>
  </si>
  <si>
    <t>Tablica multimedialna</t>
  </si>
  <si>
    <t>Przystawka do tablicy interaktywnej</t>
  </si>
  <si>
    <t>07-11-2018</t>
  </si>
  <si>
    <t xml:space="preserve"> </t>
  </si>
  <si>
    <t>Zamiatarka</t>
  </si>
  <si>
    <t>podzespół komputerowy do montazu - 12 szt.</t>
  </si>
  <si>
    <t>Serwer</t>
  </si>
  <si>
    <t>Drukarka Lexmark MX 410</t>
  </si>
  <si>
    <t>MONITORING- AGENCJA OCHRONY KOWALCZYK, GAŚNICE- SZT-3, KOC GAŚNICZY</t>
  </si>
  <si>
    <t>Sprzęt rehabilitacyjny: Rowerek Atlanta Spokey, Bieżnia Spokey</t>
  </si>
  <si>
    <t>Telefon -Smartfon LG</t>
  </si>
  <si>
    <t>Zestaw nagłośnieniowy: kolumna behringer vs1220, mikrofon, powermixer, statyw</t>
  </si>
  <si>
    <t>T6 KOMBI 2.0 TDI</t>
  </si>
  <si>
    <t>WV2ZZZ7HZJH066659</t>
  </si>
  <si>
    <t>WGR 09873</t>
  </si>
  <si>
    <t>2017.11.08</t>
  </si>
  <si>
    <t>dysk twardy</t>
  </si>
  <si>
    <t>Budynek przy ul. P.O.W. 4</t>
  </si>
  <si>
    <t>05-600 Grójec, ul. P.O.W. 4</t>
  </si>
  <si>
    <t>ok. 30 km od Pilicy</t>
  </si>
  <si>
    <t>serwer NAS</t>
  </si>
  <si>
    <t>DELL Dysk</t>
  </si>
  <si>
    <t>Dell Power Rdge R540</t>
  </si>
  <si>
    <t>Notebook Lenowo</t>
  </si>
  <si>
    <t>Laptop Asus</t>
  </si>
  <si>
    <t xml:space="preserve">System Sygnalizacji włamania </t>
  </si>
  <si>
    <t>2017-2018</t>
  </si>
  <si>
    <t>LSM0B50CJJLC10117</t>
  </si>
  <si>
    <t>WGR 4LY5</t>
  </si>
  <si>
    <t>27-04-2018</t>
  </si>
  <si>
    <t>27-04-2021</t>
  </si>
  <si>
    <t>Urządzenie wielofunkcyjne HP LJ PRO M426FDW - 4 szt.</t>
  </si>
  <si>
    <t>Urządzenie wielofunkcyjne HP LJ PRO M426DW - 1 szt.</t>
  </si>
  <si>
    <t>Urządzenie wielofunkcyjne HP LJ PRO M426 FDN - 2 szt.</t>
  </si>
  <si>
    <t>Urządzenie wielofunkcyjne HP LJ PRO M477FDN - 2 szt.</t>
  </si>
  <si>
    <t>Centrala telefoniczna Libra JBW02</t>
  </si>
  <si>
    <t>Zestaw komputerowy iCod PC GAEZ G5600 - 7 szt.</t>
  </si>
  <si>
    <t>Monitor Dell S2416H 210-AFZC 23,8 1920x1080 czarny - 7 szt.</t>
  </si>
  <si>
    <t>HP Inc. LASERJET Pro M402dne C5J91A - 2 szt.</t>
  </si>
  <si>
    <t>HP Inc. Color LaserJet PRO M477fdw MFP CF379A - 2 szt.</t>
  </si>
  <si>
    <t>16-03-2019</t>
  </si>
  <si>
    <t>06-11-2018</t>
  </si>
  <si>
    <t>09-03-2019</t>
  </si>
  <si>
    <t>09-08-2019</t>
  </si>
  <si>
    <t>18-08-2019</t>
  </si>
  <si>
    <t>01-07-2019</t>
  </si>
  <si>
    <t>9290MG</t>
  </si>
  <si>
    <t>971MTG</t>
  </si>
  <si>
    <t>dom dla pensjonariuszy 3 kondygnacyjny</t>
  </si>
  <si>
    <t>Ogrodzenie żelazne</t>
  </si>
  <si>
    <t>drukarka HP PRO M26A</t>
  </si>
  <si>
    <t>telefon PANASONIC KX-FT986</t>
  </si>
  <si>
    <t>UPS AJE 424</t>
  </si>
  <si>
    <t>głośniki AUDIO LGFH 6</t>
  </si>
  <si>
    <t>komputer PC Microsoft Windows 10</t>
  </si>
  <si>
    <t>WV2ZZZ7HZJH182304</t>
  </si>
  <si>
    <t>WGR 15140</t>
  </si>
  <si>
    <t>947 kg</t>
  </si>
  <si>
    <t>alarm, immobilizer</t>
  </si>
  <si>
    <t xml:space="preserve">Volkswagen </t>
  </si>
  <si>
    <t>7HC Transporter</t>
  </si>
  <si>
    <t xml:space="preserve"> 7HC Transporter</t>
  </si>
  <si>
    <t>Drukarka Brother</t>
  </si>
  <si>
    <t>Hydranty-5, gaśnice (proszkowa-8,  AF-1,koce p.poż szt.4, sygnał alarmowy na terenie obiektu, dozór pracowniczy całodobowy</t>
  </si>
  <si>
    <t>Gaśnice proszkowe-4, kraty na oknach</t>
  </si>
  <si>
    <t>Gaśnice (śniegowa-1, proszkowa-2), kraty na oknach, dozór pracowniczy całodobowy</t>
  </si>
  <si>
    <t>Komputer stacjonarny, monitor, klawiatura, mysz</t>
  </si>
  <si>
    <t>Kserokopiarka</t>
  </si>
  <si>
    <t>UPS Power Walker 650</t>
  </si>
  <si>
    <t xml:space="preserve">Urządzenie wielofunkcyjne </t>
  </si>
  <si>
    <t>Monitor AOC</t>
  </si>
  <si>
    <t>Smarfon</t>
  </si>
  <si>
    <t>gaśnice  i alarm</t>
  </si>
  <si>
    <t>sprzęt do oświetlenia i nagłośnienia Sali koncertowej</t>
  </si>
  <si>
    <t>system poż</t>
  </si>
  <si>
    <t>15.12.2018</t>
  </si>
  <si>
    <t>15.02.2020</t>
  </si>
  <si>
    <t>883 mth</t>
  </si>
  <si>
    <t>DOZÓR OSOBOWY CAŁODOBOWY,HYDRANTY , GAŚNICE, CENTRALKI SYGNALIZACJI PPOŻAROWEJ WRAZ Z CZUJKAMI, MONITORING SYSTEMU SYGNALIZACJI POŻARU PRZEZ FIRMĘ INTERFACH W RADOMIU, SYSTEM ANTYWŁAMANIOWY, 24 GODZINNY ELEKTRONICZNY NADZÓR NAD BUDYNKIEM PRZEZ AGENCJĘ OCHRONY KOWALCZYK, W TYM REAKCJA GRUP INTRWENCYJNYCH NA SYGNAŁ SABOTAŻU, WŁAMANIA I NAPADU</t>
  </si>
  <si>
    <t>Poradnie Psychologiczno-Pedagogiczne</t>
  </si>
  <si>
    <t>Drukarka HP</t>
  </si>
  <si>
    <t>Monitor Led Benq</t>
  </si>
  <si>
    <t>Laptop</t>
  </si>
  <si>
    <t>System alarmowy podłączony do monitoringu. Gaśnice: 1 x proszkowa, 1x śniegowa, hydrant, 2 czujki, klapa oddymiająca, drzwi ppoż.</t>
  </si>
  <si>
    <t>136542.01</t>
  </si>
  <si>
    <t>20-11-2018</t>
  </si>
  <si>
    <t>08-08-2019</t>
  </si>
  <si>
    <t>23.02.2020</t>
  </si>
  <si>
    <t xml:space="preserve">gaśnice: 12szt. alarm,  kraty na oknach: parter+góra pracownia komputerowa, monitoring-agencja ochrony-kamery 10, czujniki ruchu, czujniki p-poż. </t>
  </si>
  <si>
    <t>gaśnice: 7szt., monitoring-agencja ochrony 9, czujniki ruchu</t>
  </si>
  <si>
    <t>Komputer stacjonarny - 3 szt.</t>
  </si>
  <si>
    <t>Monitor do komputera - 1 szt.</t>
  </si>
  <si>
    <t>Komputer stacjonarny - 1 szt.</t>
  </si>
  <si>
    <t>Komputer stacjonarny - 6 szt.</t>
  </si>
  <si>
    <t>Laptop ACER E5-575 1 szt.</t>
  </si>
  <si>
    <t>Ciśnieniomierz HM3 dla dzieci i dorosłych</t>
  </si>
  <si>
    <t>LAN Switch Rack 48x10/100Mbps TP-Link TL-SF1048</t>
  </si>
  <si>
    <t>Pamięć USB SANDISK - 6 szt.</t>
  </si>
  <si>
    <t>TP-Link TL-SG105E 5-Port Gigabit Easy Smart Switch</t>
  </si>
  <si>
    <t>22.12.2018</t>
  </si>
  <si>
    <t>28.12.2018</t>
  </si>
  <si>
    <t>09.05.2019</t>
  </si>
  <si>
    <t>12.10.2019</t>
  </si>
  <si>
    <t>16-10-2003modernizacja kotłowni na gaz.-241 377,-; 20-03-2008 wymiana.st. ok.i drz.+pokr.dach.1 176 989,57 rok 2016 - Remont sanitariatów</t>
  </si>
  <si>
    <t>Laptop LENOVO z syst. Windows - 8 szt.</t>
  </si>
  <si>
    <t>Multitablica</t>
  </si>
  <si>
    <t>Projektor  Vivitek  DX 881 ST</t>
  </si>
  <si>
    <t>Projektor EPSON EBX 31</t>
  </si>
  <si>
    <t>Wizualizer LIMENS DC 125</t>
  </si>
  <si>
    <t>Notebook LENOVO</t>
  </si>
  <si>
    <t>Zestaw komputerowy INTEL z syst Windows 10 - 4 szt.</t>
  </si>
  <si>
    <t>telefaks PANASONIK Kx - FT986PD</t>
  </si>
  <si>
    <t>Drukarka BROTHER HL 317 color</t>
  </si>
  <si>
    <t>Notebook INSPIRON</t>
  </si>
  <si>
    <t>Frezarka szkoleniowa CNC3</t>
  </si>
  <si>
    <t>Simens808D</t>
  </si>
  <si>
    <t>Zabezpieczenia producenta</t>
  </si>
  <si>
    <t>Grójec ul.P.Skargi 17</t>
  </si>
  <si>
    <t>Stoły warsztatowe montażowe ESD 6 sztuk</t>
  </si>
  <si>
    <t xml:space="preserve">Viking Classic PNA </t>
  </si>
  <si>
    <t>Grójec ul.P.Skargi 12</t>
  </si>
  <si>
    <t xml:space="preserve">Ploter A1 </t>
  </si>
  <si>
    <t>AALX3608</t>
  </si>
  <si>
    <t xml:space="preserve">CANON image PROGRAF </t>
  </si>
  <si>
    <t>Grójec ul.P.Skargi 13</t>
  </si>
  <si>
    <t>AALX3564</t>
  </si>
  <si>
    <t>Grójec ul.P.Skargi 14</t>
  </si>
  <si>
    <t>tokarko-frezarkaVERTEX</t>
  </si>
  <si>
    <t>PROFI BASS POLSKA</t>
  </si>
  <si>
    <t>Grójec ul.P.Skargi 15</t>
  </si>
  <si>
    <t>Stół montazowy</t>
  </si>
  <si>
    <t>ZHAOXIN</t>
  </si>
  <si>
    <t>Grójec ul.P.Skargi 16</t>
  </si>
  <si>
    <t>stropodach, wełna mineralna oraz papa</t>
  </si>
  <si>
    <t>lane</t>
  </si>
  <si>
    <t>Zestaw komputerowy - 17 szt.</t>
  </si>
  <si>
    <t>21.11.2018</t>
  </si>
  <si>
    <t>imobilajzer i alarm</t>
  </si>
  <si>
    <t>wyposażenie do przewozu osób niepełnosprawnych( winda elektro-hydrauliczna, szyny mocujące, pasy bezpieczeństwa, oznakowanie informujące o osobach niepełnosprawnych, instrukcja zabezpieczenia pasażeró na wózkach inwalidzkich), centralny zamek z pilotem, autoalarm, szyby boczne przednie regulowane elektrycznie, klimatyzacja, reflektory halogenowe, pakiet elektryczny (lusterka zewn. w kolorze nadwozia regulowane elektr., składane i ogrzewane, szyby w kabinie kierowcy sterowane elektrycznie),</t>
  </si>
  <si>
    <t>wyposażenie do przewozu osób niepełnosprawnych (winda elektro-hydrauliczna, szyny mocujace pasy, bezpieczenstwa, oznakowanie informujace o osobach niepełnosprawnych, instrukcja zabezpieczenia pasa¿erów na wózkach inwalidzkich), Autoalarm, Immobilizer, Klimatyzacja dwustrefowa, Poduszka powietrzna pasażera, pozostałe wyposażenie dodatkowe, Radioodtwarzacz 2x15+ CD, Szyby przednie regulowane elektr</t>
  </si>
  <si>
    <t>T6 kombi</t>
  </si>
  <si>
    <t>WV2ZZZ7HZHH066266</t>
  </si>
  <si>
    <t>WGR 03690</t>
  </si>
  <si>
    <t>imobilazer i alarm</t>
  </si>
  <si>
    <t xml:space="preserve">wyposażenie do przewozu osób niepełnosprawnych (szyny mocujące, pasy bezpieczeństwa, oznakowanie informujące o osobach niepełnosprawnych, instrukcja zabezpieczenia pasażerów na wózkach inwalidzkich), autoalarm, klimatyzacja strefowa, Radiomagnetofon CD, </t>
  </si>
  <si>
    <t>25.09.2019</t>
  </si>
  <si>
    <t>IRIS Skaner Executive 4 DUPLEX</t>
  </si>
  <si>
    <t>Notebook Lenovo 320-15 IKBN</t>
  </si>
  <si>
    <t>Kalkulator drukujący CASIO HR-200 RCE</t>
  </si>
  <si>
    <t>radioodtwarzacz</t>
  </si>
  <si>
    <t>router</t>
  </si>
  <si>
    <t>rzutnik multimedialny z tablicą</t>
  </si>
  <si>
    <t>sprzęt multimedialny</t>
  </si>
  <si>
    <t>gaśnice, kraty, monitoring wizyjny, agencja ochrony,dozó pracowniczy 7-18</t>
  </si>
  <si>
    <t>Kamera cyfrowa Canon</t>
  </si>
  <si>
    <t>Laptop Dell Inspiron 5570</t>
  </si>
  <si>
    <t xml:space="preserve">Projektor Acer </t>
  </si>
  <si>
    <t>26.10.2018</t>
  </si>
  <si>
    <t>2020.11.09</t>
  </si>
  <si>
    <t>administracyjno -socjalny</t>
  </si>
  <si>
    <t>garażowanie</t>
  </si>
  <si>
    <t>przechowywanie emulsji asfaltowej do remontów</t>
  </si>
  <si>
    <t>dpbry</t>
  </si>
  <si>
    <t>beton-fundament szkoly</t>
  </si>
  <si>
    <t>Kotłownia-piwnica budynku szkoły</t>
  </si>
  <si>
    <t>laptop HP 250G6/I3-6006U/-SZT.7</t>
  </si>
  <si>
    <t>Projektor NEC LCD- przenośny</t>
  </si>
  <si>
    <t>Acess Point</t>
  </si>
  <si>
    <t>16.05.2022</t>
  </si>
  <si>
    <t>31.12.2022</t>
  </si>
  <si>
    <t>26-02-2022</t>
  </si>
  <si>
    <t>17.05.2019</t>
  </si>
  <si>
    <t>26.04.2019</t>
  </si>
  <si>
    <t>25.04.2022</t>
  </si>
  <si>
    <t>16.04.2019</t>
  </si>
  <si>
    <t>15.04.2022</t>
  </si>
  <si>
    <t>05.10.2019</t>
  </si>
  <si>
    <t>04.10.2022</t>
  </si>
  <si>
    <t>20.09.2022</t>
  </si>
  <si>
    <t>20.11.2019</t>
  </si>
  <si>
    <t>19.11.2022</t>
  </si>
  <si>
    <t>09.02.2019</t>
  </si>
  <si>
    <t>08.02.2022</t>
  </si>
  <si>
    <t>23.03.2019</t>
  </si>
  <si>
    <t>22.03.2022</t>
  </si>
  <si>
    <t>15-07-2019</t>
  </si>
  <si>
    <t>14-07-2022</t>
  </si>
  <si>
    <t>24.08.2022</t>
  </si>
  <si>
    <t>05.08.2022</t>
  </si>
  <si>
    <t>06.08.2019</t>
  </si>
  <si>
    <t>28.06.2019</t>
  </si>
  <si>
    <t>27.06.2022</t>
  </si>
  <si>
    <t>21.03.2022</t>
  </si>
  <si>
    <t>01.01.2019</t>
  </si>
  <si>
    <t>31.12.2021</t>
  </si>
  <si>
    <t>05.12.2019</t>
  </si>
  <si>
    <t>04.12.2022</t>
  </si>
  <si>
    <t>14.03.2019</t>
  </si>
  <si>
    <t>13.03.2022</t>
  </si>
  <si>
    <t>23.06.2019</t>
  </si>
  <si>
    <t>22.06.2022</t>
  </si>
  <si>
    <t>01.03.2019</t>
  </si>
  <si>
    <t>28.02.2022</t>
  </si>
  <si>
    <t>New Holand</t>
  </si>
  <si>
    <t>18.04.2019</t>
  </si>
  <si>
    <t>17.04.2022</t>
  </si>
  <si>
    <t>23.09.2019</t>
  </si>
  <si>
    <t>22.09.2022</t>
  </si>
  <si>
    <t>02.12.2019</t>
  </si>
  <si>
    <t>01.12.2022</t>
  </si>
  <si>
    <t>26.11.2019</t>
  </si>
  <si>
    <t>25.11.2022</t>
  </si>
  <si>
    <t>07.04.2019</t>
  </si>
  <si>
    <t>06.04.2022</t>
  </si>
  <si>
    <t>08.06.2019</t>
  </si>
  <si>
    <t>07.06.2022</t>
  </si>
  <si>
    <t>03.11.2019</t>
  </si>
  <si>
    <t>02.11.2022</t>
  </si>
  <si>
    <t>29.09.2019</t>
  </si>
  <si>
    <t>28.09.2022</t>
  </si>
  <si>
    <t>21.09.2022</t>
  </si>
  <si>
    <t>22.12.2019</t>
  </si>
  <si>
    <t>21.12.2022</t>
  </si>
  <si>
    <t>27.12.2022</t>
  </si>
  <si>
    <t>22.10.2019</t>
  </si>
  <si>
    <t>21.10.2022</t>
  </si>
  <si>
    <t>10.01.2019</t>
  </si>
  <si>
    <t>09.01.2022</t>
  </si>
  <si>
    <t>27.08.2019</t>
  </si>
  <si>
    <t>26.08.2022</t>
  </si>
  <si>
    <t>08.10.2019</t>
  </si>
  <si>
    <t>07.10.2022</t>
  </si>
  <si>
    <t>31.03.2019</t>
  </si>
  <si>
    <t>30.03.2022</t>
  </si>
  <si>
    <t>29.12.2019</t>
  </si>
  <si>
    <t>28.12.2022</t>
  </si>
  <si>
    <t>24.02.2019</t>
  </si>
  <si>
    <t>23.02.2022</t>
  </si>
  <si>
    <t>WGR 04949</t>
  </si>
  <si>
    <t>27-02-2019</t>
  </si>
  <si>
    <t xml:space="preserve"> LC2 Boomer 50</t>
  </si>
  <si>
    <t>Ubezpieczony</t>
  </si>
  <si>
    <t>Ryzyko</t>
  </si>
  <si>
    <t>Data Szkody</t>
  </si>
  <si>
    <t>Opis szkody</t>
  </si>
  <si>
    <t>Suma wypłat</t>
  </si>
  <si>
    <t>Rezerwy</t>
  </si>
  <si>
    <t>Środowiskowy Dom Samopomocy</t>
  </si>
  <si>
    <t>AC</t>
  </si>
  <si>
    <t>uszkodzenie pojazdu (szyba)</t>
  </si>
  <si>
    <t>Elektronika</t>
  </si>
  <si>
    <t>uszkodzenie sprzętu elektronicznego  wg wykazu wskutek przepięcia (dodatkowo zgł. uszkodzenie stacji pogody)</t>
  </si>
  <si>
    <t>OC dróg</t>
  </si>
  <si>
    <t>REGRES!!! Regres dla Allianz; uszkodzenie pojazdu na drodze wskutek najechania na ubytek z jezdni</t>
  </si>
  <si>
    <t>Mienie od ognia i innych zdarzeń</t>
  </si>
  <si>
    <t>zniszczenie elewacji budynku wskutek dewastacji-graffiti</t>
  </si>
  <si>
    <t>zalanie pomieszczeń oraz mienia w wyniku awarii - pęknięcie rury doprowadzającej wodę do pieców c.o.</t>
  </si>
  <si>
    <t>uszkodzenie matrycy laptopa wskutek upadku</t>
  </si>
  <si>
    <t>uszkodzenie mienia wg wykazu wskutek przepięcia</t>
  </si>
  <si>
    <t xml:space="preserve"> awaria pieca CO i zalanie pomieszczeń wskutek uszkodzenia linii elektrycznej  podczas silnego wiatru</t>
  </si>
  <si>
    <t>zniszczenie ścian budynku wskutek wandalizmu - graffiti</t>
  </si>
  <si>
    <t>zalaniepomieszczenia  i zniszczenie sufitu wskutek rozszczelnienia powłoki dachu w wyniku mrozu i późniejszych roztopów</t>
  </si>
  <si>
    <t>Muzeum im Pułaskiego w Warce</t>
  </si>
  <si>
    <t>zniszczenie ogrodzenia w wyniku upadku drzewa rosnącego na skarpie</t>
  </si>
  <si>
    <t>Specjalny Ośrodek Szkolno-Wychowaczy w Jurkach</t>
  </si>
  <si>
    <t>Uszkodzenie ogrodzenia, dachów i rur spustowych na budynku warsztatów i pomieszczeń socjalnych  oraz zerwanie linii wysokiego napięcia wskutek  huraganowych porywów wiatru oraz uderzeń przez złamane drzewa wraz z konarami</t>
  </si>
  <si>
    <t>Auto było zaparkowane na parkingu. Po powrocie zauważono ślady uderzenia w zderzak i klapę tylną pojazdu.</t>
  </si>
  <si>
    <t>Uszkodzenie systemu obecności gazu w kotłowni w budynku A i B w wyniku przepięcia spowodowanego wyładowaniami atmosferycznymi.</t>
  </si>
  <si>
    <t>Specjalny Ośrodek Szkolno-Wychowaczy Nowe Miasto n. Pilicą</t>
  </si>
  <si>
    <t>Uszkodzenie pojazdu na drodze wskutek zderzenia z sarną</t>
  </si>
  <si>
    <t>Uszkodzenie pojazdu w wyniku zdarzenia drogowego -  kolizji na śliskiej nawierzchni.</t>
  </si>
  <si>
    <t>OC komunikacyjne</t>
  </si>
  <si>
    <t>Uszkodzenie pojazdu wskutek kolizji z innym pojazdem (sprawcą zdarzenia</t>
  </si>
  <si>
    <t>Szyby</t>
  </si>
  <si>
    <t>Wybicie szyby zespolonej w oknie pomieszczenia toalety chłopców wskutek działania nieznanych sprawców</t>
  </si>
  <si>
    <t>Uszkodzenie pojazdu na drodze wskutek najechania na ubytek w nawierzchni drogi</t>
  </si>
  <si>
    <t>Zalanie pomieszczeń w budynku szkoły wskutek silnego wiatru i intensywnych opadów deszczu</t>
  </si>
  <si>
    <t>Uszkodzenie elewacji budynku szkoły oraz parkanu (ogrodzenia) wskutek uderzenia przez drzewo podczas burzy z silnym wiatrem i deszczami</t>
  </si>
  <si>
    <t>Uszkodzenie ogrodzenia, drzew owocowych oraz rusztowania wskutek uderzenia drzewa przeznaczone do wycinki, które zostały powalone podczas wichury</t>
  </si>
  <si>
    <t>Uszkodzenie mienia znajdującego się na podwórku poszkodowanego wskutek uderzenia przez gałąź, która oderwała się od drzewa podczas silnego wiatru</t>
  </si>
  <si>
    <t>REGRES: Uszkodzenie pojazdu</t>
  </si>
  <si>
    <t>Uszkodzenie szyby  w pojeździe wskutek uderzenia przez kamień, który wyskoczył spod kół innego pojazdu</t>
  </si>
  <si>
    <t>Zalanie pomieszczeń budynku szkoły  wraz z wyposażeniem w wyniku awarii termy elektrycznej</t>
  </si>
  <si>
    <t>Zniszczenie stylizowanej bramy wjazdowej do zespołu pałacowo-parkowego w wyniku uderzenia pojazdu w bramę.</t>
  </si>
  <si>
    <t>Zalanie pomieszczeń w wyniku pęknięcia wężyka przy spłuczce w toalecie na I piętrze.</t>
  </si>
  <si>
    <t>Zalanie pomieszczenia kotłowni oraz uszkodzenie automatu palnikowego odpowiadającego za pracę pieca wskutek awarii kanalizacji ściekowej</t>
  </si>
  <si>
    <t>Liceum Ogólnokształcące</t>
  </si>
  <si>
    <t>Zalanie stropu na strychu oraz sufitu i ścian w klasopracowni i zapleczu wskutek awarii rury CO i rury wodno-kalaizacyjnej.</t>
  </si>
  <si>
    <t>Uszkodzenie pojazdu na drodze wskutek najechania na ubytek w nawierzchni jezdni.</t>
  </si>
  <si>
    <t>Uszkodzenie pojazdu wskutek ubytku na drodze.</t>
  </si>
  <si>
    <t>Uszkodzenie pojazdu na drodze wskutek najechania na zaasfaltowaną bryłę na prawej krawędzi drogi</t>
  </si>
  <si>
    <t>Uszkodzenie barierek wskutek upadku drzewa w wyniku silnego wiatru.</t>
  </si>
  <si>
    <t>Dom Pomocy Społecznej Nowe Miasto N/Pilicą</t>
  </si>
  <si>
    <t>Zalanie budynku wskutek obfitych opadów deszczu.</t>
  </si>
  <si>
    <t>Kradzież</t>
  </si>
  <si>
    <t>Kradzież i dewastacja  elementów drewnianych z platformy widokowej.</t>
  </si>
  <si>
    <t>Uszkodzenie pojazdu w wyniku zawadzenia o misę z kwiatami.</t>
  </si>
  <si>
    <t>Łącznie</t>
  </si>
  <si>
    <t>Informacje o szkodach w ostatnich 3 latach (stan na 04.10.2018 r.)</t>
  </si>
  <si>
    <t>8. Specjalny Ośrodek Szkolno-Wychowawczy w Nowym Mieście</t>
  </si>
  <si>
    <t>9. Specjalny Ośrodek Szkolno-Wychowawczy w Jurkach</t>
  </si>
  <si>
    <t>10. Zespół Szkół Ponadgimnazjalnych w Jasieńcu</t>
  </si>
  <si>
    <t>11. Zespół Szkół Specjalnych Grójec</t>
  </si>
  <si>
    <t>1. Specjalny Ośrodek Szkolno-Wychowawczy Nowe Miasto</t>
  </si>
  <si>
    <t>4. Zespół Szkół Ponadgimnazjlanych Jasieniec</t>
  </si>
  <si>
    <t>5. Zespół Szkół Specjalnych im. ks. J.Twardowskiego w Grójcu</t>
  </si>
  <si>
    <t>6. Zespół Szkół Ponadgimnazjalnych w Grójcu</t>
  </si>
  <si>
    <t>7. Zespół Szkół Ponadgimnazjalnych Warka</t>
  </si>
  <si>
    <t>8. Centrum Kształcenia Zawodowego i Ustawicznego w Nowej Wsi</t>
  </si>
  <si>
    <t>05-600 Grójec ul. Polskiej Organizacji Wojskowej 4</t>
  </si>
  <si>
    <t>2. Powiatowe Centrum Pomocy Rodzinie</t>
  </si>
  <si>
    <t>4. Poradnia Psychologiczno-Pedagogiczna Grójec</t>
  </si>
  <si>
    <t>3. Muzeum im. K. Pułaskiego w Warce</t>
  </si>
  <si>
    <t>5. Specjalny Ośrodek Szkolno-Wychowawczy w Jurkach</t>
  </si>
  <si>
    <t>6. Zespół Szkół Specjalnych Grójec</t>
  </si>
  <si>
    <t>7. Liceum ogólnokształcące w Grójcu</t>
  </si>
  <si>
    <t>8. Liceum Ogólnokształcące Warka</t>
  </si>
  <si>
    <t>9. Środowiskowy Dom Samopomocy Łychowska Wola</t>
  </si>
  <si>
    <t>komputer z oprogramowaniem</t>
  </si>
  <si>
    <t>komputer Intel</t>
  </si>
  <si>
    <t>switch TP-Link</t>
  </si>
  <si>
    <t xml:space="preserve"> 8560Z</t>
  </si>
  <si>
    <t>09.03.2010</t>
  </si>
  <si>
    <t>2</t>
  </si>
  <si>
    <t>przyczepa ciężarowa</t>
  </si>
  <si>
    <t>0022994</t>
  </si>
  <si>
    <t>E18G0128</t>
  </si>
  <si>
    <t>29.09.2009</t>
  </si>
  <si>
    <t>Opis stanu technicznego budynku wg poniższych elementów budynku</t>
  </si>
  <si>
    <t>Urządzenia i wyposażenie</t>
  </si>
  <si>
    <t>w tym:</t>
  </si>
  <si>
    <t>zbiory bibioteczne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</si>
</sst>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  <numFmt numFmtId="167" formatCode="yy\-mm"/>
    <numFmt numFmtId="168" formatCode="\ #,##0.00&quot; zł &quot;;\-#,##0.00&quot; zł &quot;;&quot; -&quot;#&quot; zł &quot;;@\ "/>
    <numFmt numFmtId="169" formatCode="#,##0.00&quot; zł &quot;;\-#,##0.00&quot; zł &quot;;&quot; -&quot;#&quot; zł &quot;;@\ "/>
    <numFmt numFmtId="170" formatCode="0_ ;\-0\ "/>
    <numFmt numFmtId="171" formatCode="#,##0_ ;\-#,##0\ "/>
    <numFmt numFmtId="172" formatCode="_-* #,##0\ _z_ł_-;\-* #,##0\ _z_ł_-;_-* &quot;- &quot;_z_ł_-;_-@_-"/>
    <numFmt numFmtId="173" formatCode="d/mm/yyyy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yyyy\-mm\-dd"/>
    <numFmt numFmtId="180" formatCode="[$-415]d\ mmmm\ yyyy"/>
    <numFmt numFmtId="181" formatCode="yyyy/mm/dd;@"/>
    <numFmt numFmtId="182" formatCode="0.000"/>
    <numFmt numFmtId="183" formatCode="_-* #,##0.0&quot; zł&quot;_-;\-* #,##0.0&quot; zł&quot;_-;_-* \-??&quot; zł&quot;_-;_-@_-"/>
    <numFmt numFmtId="184" formatCode="_-* #,##0&quot; zł&quot;_-;\-* #,##0&quot; zł&quot;_-;_-* \-??&quot; zł&quot;_-;_-@_-"/>
    <numFmt numFmtId="185" formatCode="#,##0.00&quot; &quot;[$zł-415];[Red]&quot;-&quot;#,##0.00&quot; &quot;[$zł-415]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62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62"/>
      <name val="Calibri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9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9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9"/>
      </top>
      <bottom style="thin">
        <color indexed="58"/>
      </bottom>
    </border>
    <border>
      <left style="thin">
        <color indexed="59"/>
      </left>
      <right style="thin">
        <color indexed="58"/>
      </right>
      <top style="thin">
        <color indexed="59"/>
      </top>
      <bottom style="thin">
        <color indexed="5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medium"/>
      <right style="thin">
        <color indexed="58"/>
      </right>
      <top style="medium"/>
      <bottom style="medium"/>
    </border>
    <border>
      <left style="thin">
        <color indexed="58"/>
      </left>
      <right style="medium">
        <color indexed="58"/>
      </right>
      <top style="medium"/>
      <bottom style="medium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2" borderId="0" applyNumberFormat="0" applyBorder="0" applyAlignment="0" applyProtection="0"/>
    <xf numFmtId="0" fontId="50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2" fillId="13" borderId="0" applyNumberFormat="0" applyBorder="0" applyAlignment="0" applyProtection="0"/>
    <xf numFmtId="0" fontId="1" fillId="5" borderId="0" applyNumberFormat="0" applyBorder="0" applyAlignment="0" applyProtection="0"/>
    <xf numFmtId="0" fontId="50" fillId="15" borderId="0" applyNumberFormat="0" applyBorder="0" applyAlignment="0" applyProtection="0"/>
    <xf numFmtId="0" fontId="2" fillId="5" borderId="0" applyNumberFormat="0" applyBorder="0" applyAlignment="0" applyProtection="0"/>
    <xf numFmtId="0" fontId="1" fillId="16" borderId="0" applyNumberFormat="0" applyBorder="0" applyAlignment="0" applyProtection="0"/>
    <xf numFmtId="0" fontId="50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2" fillId="19" borderId="0" applyNumberFormat="0" applyBorder="0" applyAlignment="0" applyProtection="0"/>
    <xf numFmtId="0" fontId="1" fillId="21" borderId="0" applyNumberFormat="0" applyBorder="0" applyAlignment="0" applyProtection="0"/>
    <xf numFmtId="0" fontId="50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16" borderId="0" applyNumberFormat="0" applyBorder="0" applyAlignment="0" applyProtection="0"/>
    <xf numFmtId="0" fontId="50" fillId="24" borderId="0" applyNumberFormat="0" applyBorder="0" applyAlignment="0" applyProtection="0"/>
    <xf numFmtId="0" fontId="2" fillId="12" borderId="0" applyNumberFormat="0" applyBorder="0" applyAlignment="0" applyProtection="0"/>
    <xf numFmtId="0" fontId="1" fillId="18" borderId="0" applyNumberFormat="0" applyBorder="0" applyAlignment="0" applyProtection="0"/>
    <xf numFmtId="0" fontId="50" fillId="25" borderId="0" applyNumberFormat="0" applyBorder="0" applyAlignment="0" applyProtection="0"/>
    <xf numFmtId="0" fontId="2" fillId="18" borderId="0" applyNumberFormat="0" applyBorder="0" applyAlignment="0" applyProtection="0"/>
    <xf numFmtId="0" fontId="1" fillId="5" borderId="0" applyNumberFormat="0" applyBorder="0" applyAlignment="0" applyProtection="0"/>
    <xf numFmtId="0" fontId="50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51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19" borderId="0" applyNumberFormat="0" applyBorder="0" applyAlignment="0" applyProtection="0"/>
    <xf numFmtId="0" fontId="51" fillId="31" borderId="0" applyNumberFormat="0" applyBorder="0" applyAlignment="0" applyProtection="0"/>
    <xf numFmtId="0" fontId="4" fillId="19" borderId="0" applyNumberFormat="0" applyBorder="0" applyAlignment="0" applyProtection="0"/>
    <xf numFmtId="0" fontId="3" fillId="21" borderId="0" applyNumberFormat="0" applyBorder="0" applyAlignment="0" applyProtection="0"/>
    <xf numFmtId="0" fontId="51" fillId="32" borderId="0" applyNumberFormat="0" applyBorder="0" applyAlignment="0" applyProtection="0"/>
    <xf numFmtId="0" fontId="4" fillId="23" borderId="0" applyNumberFormat="0" applyBorder="0" applyAlignment="0" applyProtection="0"/>
    <xf numFmtId="0" fontId="3" fillId="16" borderId="0" applyNumberFormat="0" applyBorder="0" applyAlignment="0" applyProtection="0"/>
    <xf numFmtId="0" fontId="51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28" borderId="0" applyNumberFormat="0" applyBorder="0" applyAlignment="0" applyProtection="0"/>
    <xf numFmtId="0" fontId="51" fillId="35" borderId="0" applyNumberFormat="0" applyBorder="0" applyAlignment="0" applyProtection="0"/>
    <xf numFmtId="0" fontId="4" fillId="28" borderId="0" applyNumberFormat="0" applyBorder="0" applyAlignment="0" applyProtection="0"/>
    <xf numFmtId="0" fontId="3" fillId="5" borderId="0" applyNumberFormat="0" applyBorder="0" applyAlignment="0" applyProtection="0"/>
    <xf numFmtId="0" fontId="51" fillId="36" borderId="0" applyNumberFormat="0" applyBorder="0" applyAlignment="0" applyProtection="0"/>
    <xf numFmtId="0" fontId="4" fillId="37" borderId="0" applyNumberFormat="0" applyBorder="0" applyAlignment="0" applyProtection="0"/>
    <xf numFmtId="0" fontId="3" fillId="28" borderId="0" applyNumberFormat="0" applyBorder="0" applyAlignment="0" applyProtection="0"/>
    <xf numFmtId="0" fontId="4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40" borderId="0" applyNumberFormat="0" applyBorder="0" applyAlignment="0" applyProtection="0"/>
    <xf numFmtId="0" fontId="3" fillId="41" borderId="0" applyNumberFormat="0" applyBorder="0" applyAlignment="0" applyProtection="0"/>
    <xf numFmtId="0" fontId="4" fillId="34" borderId="0" applyNumberFormat="0" applyBorder="0" applyAlignment="0" applyProtection="0"/>
    <xf numFmtId="0" fontId="3" fillId="28" borderId="0" applyNumberFormat="0" applyBorder="0" applyAlignment="0" applyProtection="0"/>
    <xf numFmtId="0" fontId="4" fillId="28" borderId="0" applyNumberFormat="0" applyBorder="0" applyAlignment="0" applyProtection="0"/>
    <xf numFmtId="0" fontId="3" fillId="42" borderId="0" applyNumberFormat="0" applyBorder="0" applyAlignment="0" applyProtection="0"/>
    <xf numFmtId="0" fontId="4" fillId="42" borderId="0" applyNumberFormat="0" applyBorder="0" applyAlignment="0" applyProtection="0"/>
    <xf numFmtId="0" fontId="5" fillId="5" borderId="1" applyNumberFormat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16" borderId="2" applyNumberFormat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4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4" fillId="44" borderId="4" applyNumberFormat="0" applyAlignment="0" applyProtection="0"/>
    <xf numFmtId="0" fontId="15" fillId="4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53" fillId="45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1" applyNumberFormat="0" applyAlignment="0" applyProtection="0"/>
    <xf numFmtId="0" fontId="26" fillId="16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12" applyNumberFormat="0" applyAlignment="0" applyProtection="0"/>
    <xf numFmtId="0" fontId="0" fillId="8" borderId="1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5" fillId="7" borderId="0" applyNumberFormat="0" applyBorder="0" applyAlignment="0" applyProtection="0"/>
    <xf numFmtId="0" fontId="36" fillId="7" borderId="0" applyNumberFormat="0" applyBorder="0" applyAlignment="0" applyProtection="0"/>
    <xf numFmtId="0" fontId="56" fillId="46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6" fontId="0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137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166" fontId="37" fillId="0" borderId="14" xfId="0" applyNumberFormat="1" applyFont="1" applyFill="1" applyBorder="1" applyAlignment="1">
      <alignment horizontal="right" vertical="center" wrapText="1"/>
    </xf>
    <xf numFmtId="166" fontId="40" fillId="0" borderId="14" xfId="0" applyNumberFormat="1" applyFont="1" applyFill="1" applyBorder="1" applyAlignment="1">
      <alignment horizontal="right" vertical="center" wrapText="1"/>
    </xf>
    <xf numFmtId="0" fontId="41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66" fontId="37" fillId="0" borderId="14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165" fontId="37" fillId="0" borderId="14" xfId="179" applyFont="1" applyFill="1" applyBorder="1" applyAlignment="1" applyProtection="1">
      <alignment vertical="center" wrapText="1"/>
      <protection/>
    </xf>
    <xf numFmtId="166" fontId="39" fillId="0" borderId="14" xfId="0" applyNumberFormat="1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166" fontId="37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66" fontId="0" fillId="0" borderId="0" xfId="154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 wrapText="1"/>
    </xf>
    <xf numFmtId="166" fontId="37" fillId="0" borderId="0" xfId="154" applyNumberFormat="1" applyFont="1" applyFill="1" applyBorder="1" applyAlignment="1" applyProtection="1">
      <alignment vertical="center"/>
      <protection/>
    </xf>
    <xf numFmtId="166" fontId="37" fillId="0" borderId="13" xfId="154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166" fontId="37" fillId="0" borderId="13" xfId="154" applyNumberFormat="1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166" fontId="37" fillId="0" borderId="15" xfId="154" applyNumberFormat="1" applyFont="1" applyFill="1" applyBorder="1" applyAlignment="1" applyProtection="1">
      <alignment vertical="center" wrapText="1"/>
      <protection/>
    </xf>
    <xf numFmtId="0" fontId="37" fillId="0" borderId="18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 wrapText="1"/>
    </xf>
    <xf numFmtId="166" fontId="37" fillId="0" borderId="14" xfId="154" applyNumberFormat="1" applyFont="1" applyFill="1" applyBorder="1" applyAlignment="1" applyProtection="1">
      <alignment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166" fontId="37" fillId="0" borderId="13" xfId="154" applyNumberFormat="1" applyFont="1" applyFill="1" applyBorder="1" applyAlignment="1" applyProtection="1">
      <alignment vertical="center"/>
      <protection/>
    </xf>
    <xf numFmtId="0" fontId="40" fillId="0" borderId="1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37" fillId="0" borderId="0" xfId="154" applyNumberFormat="1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166" fontId="37" fillId="0" borderId="25" xfId="154" applyNumberFormat="1" applyFont="1" applyFill="1" applyBorder="1" applyAlignment="1" applyProtection="1">
      <alignment vertical="center" wrapText="1"/>
      <protection/>
    </xf>
    <xf numFmtId="0" fontId="37" fillId="0" borderId="13" xfId="0" applyFont="1" applyFill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166" fontId="37" fillId="0" borderId="26" xfId="154" applyNumberFormat="1" applyFont="1" applyFill="1" applyBorder="1" applyAlignment="1" applyProtection="1">
      <alignment vertical="center" wrapText="1"/>
      <protection/>
    </xf>
    <xf numFmtId="166" fontId="0" fillId="0" borderId="0" xfId="154" applyNumberFormat="1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6" fontId="37" fillId="27" borderId="13" xfId="154" applyNumberFormat="1" applyFont="1" applyFill="1" applyBorder="1" applyAlignment="1" applyProtection="1">
      <alignment vertical="center" wrapText="1"/>
      <protection/>
    </xf>
    <xf numFmtId="166" fontId="0" fillId="0" borderId="14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6" fontId="37" fillId="0" borderId="14" xfId="0" applyNumberFormat="1" applyFont="1" applyBorder="1" applyAlignment="1">
      <alignment horizontal="right" vertical="center"/>
    </xf>
    <xf numFmtId="0" fontId="37" fillId="0" borderId="13" xfId="126" applyFont="1" applyFill="1" applyBorder="1" applyAlignment="1">
      <alignment horizontal="center" vertical="center" wrapText="1"/>
      <protection/>
    </xf>
    <xf numFmtId="0" fontId="37" fillId="0" borderId="13" xfId="126" applyNumberFormat="1" applyFont="1" applyFill="1" applyBorder="1" applyAlignment="1">
      <alignment horizontal="center" vertical="center" wrapText="1"/>
      <protection/>
    </xf>
    <xf numFmtId="165" fontId="37" fillId="0" borderId="13" xfId="126" applyNumberFormat="1" applyFont="1" applyFill="1" applyBorder="1" applyAlignment="1">
      <alignment horizontal="center" vertical="center" wrapText="1"/>
      <protection/>
    </xf>
    <xf numFmtId="165" fontId="37" fillId="0" borderId="13" xfId="126" applyNumberFormat="1" applyFont="1" applyFill="1" applyBorder="1" applyAlignment="1">
      <alignment horizontal="left" vertical="center" wrapText="1"/>
      <protection/>
    </xf>
    <xf numFmtId="0" fontId="0" fillId="0" borderId="13" xfId="126" applyFont="1" applyFill="1" applyBorder="1" applyAlignment="1">
      <alignment horizontal="center" vertical="center" wrapText="1"/>
      <protection/>
    </xf>
    <xf numFmtId="0" fontId="37" fillId="0" borderId="14" xfId="126" applyNumberFormat="1" applyFont="1" applyFill="1" applyBorder="1" applyAlignment="1">
      <alignment horizontal="center" vertical="center"/>
      <protection/>
    </xf>
    <xf numFmtId="165" fontId="41" fillId="0" borderId="13" xfId="139" applyNumberFormat="1" applyFont="1" applyFill="1" applyBorder="1" applyAlignment="1">
      <alignment horizontal="right" vertical="center" wrapText="1"/>
      <protection/>
    </xf>
    <xf numFmtId="165" fontId="0" fillId="0" borderId="13" xfId="126" applyNumberFormat="1" applyFont="1" applyFill="1" applyBorder="1" applyAlignment="1">
      <alignment horizontal="right" vertical="center" wrapText="1"/>
      <protection/>
    </xf>
    <xf numFmtId="170" fontId="38" fillId="0" borderId="13" xfId="166" applyNumberFormat="1" applyFont="1" applyFill="1" applyBorder="1" applyAlignment="1" applyProtection="1">
      <alignment horizontal="center" vertical="center" wrapText="1"/>
      <protection/>
    </xf>
    <xf numFmtId="165" fontId="38" fillId="0" borderId="13" xfId="166" applyFont="1" applyFill="1" applyBorder="1" applyAlignment="1" applyProtection="1">
      <alignment vertical="center" wrapText="1"/>
      <protection/>
    </xf>
    <xf numFmtId="165" fontId="0" fillId="0" borderId="13" xfId="166" applyFont="1" applyFill="1" applyBorder="1" applyAlignment="1" applyProtection="1">
      <alignment vertical="center" wrapText="1"/>
      <protection/>
    </xf>
    <xf numFmtId="165" fontId="0" fillId="0" borderId="13" xfId="166" applyFont="1" applyFill="1" applyBorder="1" applyAlignment="1" applyProtection="1">
      <alignment horizontal="center" vertical="center" wrapText="1"/>
      <protection/>
    </xf>
    <xf numFmtId="165" fontId="0" fillId="0" borderId="13" xfId="166" applyFont="1" applyFill="1" applyBorder="1" applyAlignment="1" applyProtection="1">
      <alignment horizontal="left" vertical="center" wrapText="1"/>
      <protection/>
    </xf>
    <xf numFmtId="0" fontId="37" fillId="0" borderId="0" xfId="126" applyNumberFormat="1" applyFont="1" applyFill="1" applyBorder="1" applyAlignment="1">
      <alignment horizontal="center" vertical="center"/>
      <protection/>
    </xf>
    <xf numFmtId="0" fontId="37" fillId="0" borderId="14" xfId="126" applyFont="1" applyFill="1" applyBorder="1" applyAlignment="1">
      <alignment horizontal="center" vertical="center" wrapText="1"/>
      <protection/>
    </xf>
    <xf numFmtId="165" fontId="41" fillId="0" borderId="14" xfId="139" applyNumberFormat="1" applyFont="1" applyFill="1" applyBorder="1" applyAlignment="1">
      <alignment horizontal="right" vertical="center" wrapText="1"/>
      <protection/>
    </xf>
    <xf numFmtId="165" fontId="0" fillId="0" borderId="14" xfId="126" applyNumberFormat="1" applyFont="1" applyFill="1" applyBorder="1" applyAlignment="1">
      <alignment horizontal="right" vertical="center" wrapText="1"/>
      <protection/>
    </xf>
    <xf numFmtId="170" fontId="38" fillId="0" borderId="14" xfId="166" applyNumberFormat="1" applyFont="1" applyFill="1" applyBorder="1" applyAlignment="1" applyProtection="1">
      <alignment horizontal="center" vertical="center" wrapText="1"/>
      <protection/>
    </xf>
    <xf numFmtId="165" fontId="0" fillId="0" borderId="14" xfId="166" applyFont="1" applyFill="1" applyBorder="1" applyAlignment="1" applyProtection="1">
      <alignment vertical="center"/>
      <protection/>
    </xf>
    <xf numFmtId="165" fontId="38" fillId="0" borderId="14" xfId="166" applyFont="1" applyFill="1" applyBorder="1" applyAlignment="1" applyProtection="1">
      <alignment vertical="center"/>
      <protection/>
    </xf>
    <xf numFmtId="165" fontId="0" fillId="0" borderId="14" xfId="166" applyFont="1" applyFill="1" applyBorder="1" applyAlignment="1" applyProtection="1">
      <alignment vertical="center" wrapText="1"/>
      <protection/>
    </xf>
    <xf numFmtId="165" fontId="0" fillId="0" borderId="14" xfId="166" applyFont="1" applyFill="1" applyBorder="1" applyAlignment="1" applyProtection="1">
      <alignment horizontal="center" vertical="center"/>
      <protection/>
    </xf>
    <xf numFmtId="165" fontId="0" fillId="0" borderId="14" xfId="166" applyFont="1" applyFill="1" applyBorder="1" applyAlignment="1" applyProtection="1">
      <alignment horizontal="left" vertical="center"/>
      <protection/>
    </xf>
    <xf numFmtId="0" fontId="37" fillId="0" borderId="14" xfId="126" applyFont="1" applyFill="1" applyBorder="1" applyAlignment="1">
      <alignment horizontal="center" vertical="center"/>
      <protection/>
    </xf>
    <xf numFmtId="165" fontId="37" fillId="0" borderId="14" xfId="126" applyNumberFormat="1" applyFont="1" applyFill="1" applyBorder="1" applyAlignment="1">
      <alignment horizontal="center" vertical="center"/>
      <protection/>
    </xf>
    <xf numFmtId="165" fontId="37" fillId="0" borderId="15" xfId="126" applyNumberFormat="1" applyFont="1" applyFill="1" applyBorder="1" applyAlignment="1">
      <alignment horizontal="left" vertical="center"/>
      <protection/>
    </xf>
    <xf numFmtId="0" fontId="0" fillId="0" borderId="22" xfId="126" applyFont="1" applyFill="1" applyBorder="1" applyAlignment="1">
      <alignment horizontal="center" vertical="center"/>
      <protection/>
    </xf>
    <xf numFmtId="165" fontId="0" fillId="0" borderId="14" xfId="126" applyNumberFormat="1" applyFont="1" applyFill="1" applyBorder="1" applyAlignment="1">
      <alignment horizontal="center" vertical="center"/>
      <protection/>
    </xf>
    <xf numFmtId="165" fontId="0" fillId="0" borderId="14" xfId="126" applyNumberFormat="1" applyFont="1" applyFill="1" applyBorder="1" applyAlignment="1">
      <alignment horizontal="center" vertical="center" wrapText="1"/>
      <protection/>
    </xf>
    <xf numFmtId="165" fontId="0" fillId="0" borderId="14" xfId="126" applyNumberFormat="1" applyFont="1" applyFill="1" applyBorder="1" applyAlignment="1">
      <alignment horizontal="left" vertical="center"/>
      <protection/>
    </xf>
    <xf numFmtId="0" fontId="37" fillId="16" borderId="14" xfId="0" applyFont="1" applyFill="1" applyBorder="1" applyAlignment="1">
      <alignment horizontal="center" vertical="center" wrapText="1"/>
    </xf>
    <xf numFmtId="165" fontId="37" fillId="16" borderId="14" xfId="0" applyNumberFormat="1" applyFont="1" applyFill="1" applyBorder="1" applyAlignment="1">
      <alignment vertical="center" wrapText="1"/>
    </xf>
    <xf numFmtId="0" fontId="37" fillId="16" borderId="14" xfId="0" applyFont="1" applyFill="1" applyBorder="1" applyAlignment="1">
      <alignment vertical="center" wrapText="1"/>
    </xf>
    <xf numFmtId="0" fontId="37" fillId="16" borderId="14" xfId="0" applyFont="1" applyFill="1" applyBorder="1" applyAlignment="1">
      <alignment horizontal="left" vertical="center" wrapText="1"/>
    </xf>
    <xf numFmtId="0" fontId="41" fillId="0" borderId="0" xfId="129" applyFont="1" applyBorder="1" applyAlignment="1">
      <alignment horizontal="center" vertical="center"/>
      <protection/>
    </xf>
    <xf numFmtId="0" fontId="41" fillId="0" borderId="0" xfId="129" applyFont="1" applyBorder="1" applyAlignment="1">
      <alignment vertical="center"/>
      <protection/>
    </xf>
    <xf numFmtId="0" fontId="41" fillId="0" borderId="0" xfId="129" applyFont="1" applyBorder="1" applyAlignment="1">
      <alignment vertical="center" wrapText="1"/>
      <protection/>
    </xf>
    <xf numFmtId="0" fontId="41" fillId="0" borderId="0" xfId="129" applyFont="1" applyAlignment="1">
      <alignment vertical="center"/>
      <protection/>
    </xf>
    <xf numFmtId="0" fontId="37" fillId="0" borderId="13" xfId="129" applyFont="1" applyBorder="1" applyAlignment="1">
      <alignment horizontal="center" vertical="center"/>
      <protection/>
    </xf>
    <xf numFmtId="0" fontId="40" fillId="0" borderId="13" xfId="129" applyFont="1" applyBorder="1" applyAlignment="1">
      <alignment horizontal="center" vertical="center" wrapText="1"/>
      <protection/>
    </xf>
    <xf numFmtId="0" fontId="41" fillId="0" borderId="0" xfId="129" applyFont="1" applyAlignment="1">
      <alignment horizontal="center" vertical="center"/>
      <protection/>
    </xf>
    <xf numFmtId="0" fontId="41" fillId="0" borderId="13" xfId="129" applyFont="1" applyFill="1" applyBorder="1" applyAlignment="1">
      <alignment horizontal="center" vertical="center"/>
      <protection/>
    </xf>
    <xf numFmtId="0" fontId="41" fillId="0" borderId="0" xfId="129" applyFont="1" applyFill="1" applyAlignment="1">
      <alignment horizontal="center" vertical="center"/>
      <protection/>
    </xf>
    <xf numFmtId="0" fontId="41" fillId="0" borderId="0" xfId="129" applyFont="1" applyAlignment="1">
      <alignment horizontal="left" vertical="center"/>
      <protection/>
    </xf>
    <xf numFmtId="0" fontId="41" fillId="0" borderId="0" xfId="129" applyFont="1" applyFill="1" applyAlignment="1">
      <alignment horizontal="left" vertical="center"/>
      <protection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0" fillId="0" borderId="0" xfId="154" applyFont="1" applyAlignment="1">
      <alignment vertical="center"/>
    </xf>
    <xf numFmtId="0" fontId="0" fillId="0" borderId="0" xfId="0" applyFont="1" applyAlignment="1">
      <alignment horizontal="left" vertical="center"/>
    </xf>
    <xf numFmtId="165" fontId="0" fillId="0" borderId="0" xfId="154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0" fontId="37" fillId="0" borderId="29" xfId="126" applyNumberFormat="1" applyFont="1" applyFill="1" applyBorder="1" applyAlignment="1">
      <alignment horizontal="center" vertical="center"/>
      <protection/>
    </xf>
    <xf numFmtId="165" fontId="37" fillId="0" borderId="29" xfId="126" applyNumberFormat="1" applyFont="1" applyFill="1" applyBorder="1" applyAlignment="1">
      <alignment horizontal="center" vertical="center"/>
      <protection/>
    </xf>
    <xf numFmtId="165" fontId="37" fillId="0" borderId="30" xfId="126" applyNumberFormat="1" applyFont="1" applyFill="1" applyBorder="1" applyAlignment="1">
      <alignment horizontal="center" vertical="center"/>
      <protection/>
    </xf>
    <xf numFmtId="165" fontId="37" fillId="0" borderId="15" xfId="126" applyNumberFormat="1" applyFont="1" applyFill="1" applyBorder="1" applyAlignment="1">
      <alignment horizontal="center" vertical="center"/>
      <protection/>
    </xf>
    <xf numFmtId="165" fontId="37" fillId="0" borderId="15" xfId="126" applyNumberFormat="1" applyFont="1" applyFill="1" applyBorder="1" applyAlignment="1">
      <alignment horizontal="center" vertical="center" wrapText="1"/>
      <protection/>
    </xf>
    <xf numFmtId="0" fontId="0" fillId="0" borderId="31" xfId="138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0" fillId="0" borderId="27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/>
    </xf>
    <xf numFmtId="0" fontId="0" fillId="0" borderId="13" xfId="126" applyFont="1" applyFill="1" applyBorder="1" applyAlignment="1">
      <alignment horizontal="center" vertical="center" wrapText="1"/>
      <protection/>
    </xf>
    <xf numFmtId="0" fontId="0" fillId="0" borderId="22" xfId="126" applyFont="1" applyFill="1" applyBorder="1" applyAlignment="1">
      <alignment horizontal="center" vertical="center" wrapText="1"/>
      <protection/>
    </xf>
    <xf numFmtId="0" fontId="0" fillId="0" borderId="22" xfId="126" applyFont="1" applyFill="1" applyBorder="1" applyAlignment="1">
      <alignment horizontal="center" vertical="center"/>
      <protection/>
    </xf>
    <xf numFmtId="0" fontId="37" fillId="0" borderId="28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165" fontId="0" fillId="0" borderId="28" xfId="154" applyFont="1" applyFill="1" applyBorder="1" applyAlignment="1">
      <alignment horizontal="center" vertical="center" wrapText="1"/>
    </xf>
    <xf numFmtId="166" fontId="37" fillId="0" borderId="28" xfId="0" applyNumberFormat="1" applyFont="1" applyFill="1" applyBorder="1" applyAlignment="1">
      <alignment horizontal="right" vertical="center" wrapText="1"/>
    </xf>
    <xf numFmtId="166" fontId="37" fillId="0" borderId="34" xfId="0" applyNumberFormat="1" applyFont="1" applyFill="1" applyBorder="1" applyAlignment="1">
      <alignment horizontal="right" vertical="center" wrapText="1"/>
    </xf>
    <xf numFmtId="0" fontId="37" fillId="27" borderId="35" xfId="0" applyFont="1" applyFill="1" applyBorder="1" applyAlignment="1">
      <alignment horizontal="center" vertical="center" wrapText="1"/>
    </xf>
    <xf numFmtId="166" fontId="37" fillId="27" borderId="36" xfId="0" applyNumberFormat="1" applyFont="1" applyFill="1" applyBorder="1" applyAlignment="1">
      <alignment horizontal="right" vertical="center" wrapText="1"/>
    </xf>
    <xf numFmtId="0" fontId="37" fillId="47" borderId="29" xfId="0" applyFont="1" applyFill="1" applyBorder="1" applyAlignment="1">
      <alignment vertical="center" wrapText="1"/>
    </xf>
    <xf numFmtId="0" fontId="37" fillId="47" borderId="29" xfId="0" applyFont="1" applyFill="1" applyBorder="1" applyAlignment="1">
      <alignment vertical="center"/>
    </xf>
    <xf numFmtId="0" fontId="37" fillId="47" borderId="14" xfId="0" applyFont="1" applyFill="1" applyBorder="1" applyAlignment="1">
      <alignment vertical="center"/>
    </xf>
    <xf numFmtId="0" fontId="40" fillId="47" borderId="14" xfId="0" applyFont="1" applyFill="1" applyBorder="1" applyAlignment="1">
      <alignment vertical="center"/>
    </xf>
    <xf numFmtId="0" fontId="37" fillId="47" borderId="37" xfId="0" applyFont="1" applyFill="1" applyBorder="1" applyAlignment="1">
      <alignment vertical="center"/>
    </xf>
    <xf numFmtId="0" fontId="37" fillId="47" borderId="38" xfId="0" applyFont="1" applyFill="1" applyBorder="1" applyAlignment="1">
      <alignment vertical="center"/>
    </xf>
    <xf numFmtId="0" fontId="37" fillId="47" borderId="39" xfId="0" applyFont="1" applyFill="1" applyBorder="1" applyAlignment="1">
      <alignment vertical="center"/>
    </xf>
    <xf numFmtId="165" fontId="37" fillId="47" borderId="14" xfId="179" applyFont="1" applyFill="1" applyBorder="1" applyAlignment="1" applyProtection="1">
      <alignment vertical="center"/>
      <protection/>
    </xf>
    <xf numFmtId="166" fontId="0" fillId="0" borderId="0" xfId="0" applyNumberFormat="1" applyFont="1" applyFill="1" applyAlignment="1">
      <alignment vertical="center"/>
    </xf>
    <xf numFmtId="0" fontId="0" fillId="0" borderId="40" xfId="126" applyFont="1" applyFill="1" applyBorder="1" applyAlignment="1">
      <alignment horizontal="center" vertical="center" wrapText="1"/>
      <protection/>
    </xf>
    <xf numFmtId="0" fontId="0" fillId="0" borderId="18" xfId="126" applyFont="1" applyFill="1" applyBorder="1" applyAlignment="1">
      <alignment horizontal="center" vertical="center" wrapText="1"/>
      <protection/>
    </xf>
    <xf numFmtId="0" fontId="0" fillId="0" borderId="41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165" fontId="0" fillId="0" borderId="14" xfId="154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0" xfId="138" applyFont="1" applyFill="1" applyBorder="1" applyAlignment="1">
      <alignment horizontal="center" vertical="center" wrapText="1"/>
      <protection/>
    </xf>
    <xf numFmtId="166" fontId="0" fillId="0" borderId="13" xfId="154" applyNumberFormat="1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126" applyFont="1" applyFill="1" applyBorder="1" applyAlignment="1">
      <alignment horizontal="center" vertical="center" wrapText="1"/>
      <protection/>
    </xf>
    <xf numFmtId="0" fontId="0" fillId="0" borderId="27" xfId="126" applyFont="1" applyFill="1" applyBorder="1" applyAlignment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166" fontId="37" fillId="0" borderId="29" xfId="0" applyNumberFormat="1" applyFont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65" fontId="0" fillId="0" borderId="14" xfId="179" applyFont="1" applyFill="1" applyBorder="1" applyAlignment="1" applyProtection="1">
      <alignment horizontal="center" vertical="center" wrapText="1"/>
      <protection/>
    </xf>
    <xf numFmtId="4" fontId="39" fillId="0" borderId="14" xfId="0" applyNumberFormat="1" applyFont="1" applyFill="1" applyBorder="1" applyAlignment="1">
      <alignment vertical="center" wrapText="1"/>
    </xf>
    <xf numFmtId="165" fontId="0" fillId="0" borderId="14" xfId="179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166" fontId="0" fillId="0" borderId="13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165" fontId="0" fillId="0" borderId="27" xfId="154" applyFont="1" applyFill="1" applyBorder="1" applyAlignment="1">
      <alignment horizontal="center" vertical="center" wrapText="1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wrapText="1"/>
    </xf>
    <xf numFmtId="0" fontId="37" fillId="0" borderId="45" xfId="126" applyNumberFormat="1" applyFont="1" applyFill="1" applyBorder="1" applyAlignment="1">
      <alignment horizontal="center" vertical="center"/>
      <protection/>
    </xf>
    <xf numFmtId="165" fontId="37" fillId="0" borderId="45" xfId="126" applyNumberFormat="1" applyFont="1" applyFill="1" applyBorder="1" applyAlignment="1">
      <alignment horizontal="center" vertical="center"/>
      <protection/>
    </xf>
    <xf numFmtId="165" fontId="37" fillId="0" borderId="46" xfId="126" applyNumberFormat="1" applyFont="1" applyFill="1" applyBorder="1" applyAlignment="1">
      <alignment horizontal="center" vertical="center"/>
      <protection/>
    </xf>
    <xf numFmtId="165" fontId="37" fillId="0" borderId="47" xfId="126" applyNumberFormat="1" applyFont="1" applyFill="1" applyBorder="1" applyAlignment="1">
      <alignment horizontal="center" vertical="center"/>
      <protection/>
    </xf>
    <xf numFmtId="165" fontId="37" fillId="0" borderId="47" xfId="126" applyNumberFormat="1" applyFont="1" applyFill="1" applyBorder="1" applyAlignment="1">
      <alignment horizontal="center" vertical="center" wrapText="1"/>
      <protection/>
    </xf>
    <xf numFmtId="165" fontId="37" fillId="0" borderId="47" xfId="126" applyNumberFormat="1" applyFont="1" applyFill="1" applyBorder="1" applyAlignment="1">
      <alignment horizontal="left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44" fontId="0" fillId="0" borderId="27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vertical="center" wrapText="1"/>
    </xf>
    <xf numFmtId="166" fontId="0" fillId="0" borderId="13" xfId="154" applyNumberFormat="1" applyFont="1" applyFill="1" applyBorder="1" applyAlignment="1" applyProtection="1">
      <alignment horizontal="right" vertical="center" wrapText="1"/>
      <protection/>
    </xf>
    <xf numFmtId="166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 wrapText="1"/>
    </xf>
    <xf numFmtId="4" fontId="39" fillId="0" borderId="14" xfId="0" applyNumberFormat="1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66" fontId="0" fillId="0" borderId="26" xfId="154" applyNumberFormat="1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5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/>
    </xf>
    <xf numFmtId="0" fontId="0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horizontal="center" vertical="center" wrapText="1"/>
    </xf>
    <xf numFmtId="173" fontId="0" fillId="0" borderId="31" xfId="0" applyNumberForma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73" fontId="0" fillId="0" borderId="52" xfId="0" applyNumberFormat="1" applyFill="1" applyBorder="1" applyAlignment="1">
      <alignment horizontal="center" vertical="center"/>
    </xf>
    <xf numFmtId="173" fontId="0" fillId="0" borderId="5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 wrapText="1"/>
    </xf>
    <xf numFmtId="0" fontId="0" fillId="0" borderId="31" xfId="138" applyFont="1" applyFill="1" applyBorder="1" applyAlignment="1">
      <alignment vertical="center" wrapText="1"/>
      <protection/>
    </xf>
    <xf numFmtId="166" fontId="0" fillId="0" borderId="31" xfId="138" applyNumberFormat="1" applyFont="1" applyFill="1" applyBorder="1" applyAlignment="1">
      <alignment vertical="center" wrapText="1"/>
      <protection/>
    </xf>
    <xf numFmtId="166" fontId="0" fillId="0" borderId="28" xfId="0" applyNumberFormat="1" applyFill="1" applyBorder="1" applyAlignment="1">
      <alignment horizontal="right" vertical="center"/>
    </xf>
    <xf numFmtId="4" fontId="0" fillId="0" borderId="28" xfId="0" applyNumberFormat="1" applyFill="1" applyBorder="1" applyAlignment="1">
      <alignment vertical="center"/>
    </xf>
    <xf numFmtId="14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42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165" fontId="0" fillId="0" borderId="14" xfId="154" applyFont="1" applyFill="1" applyBorder="1" applyAlignment="1">
      <alignment horizontal="center" vertical="center" wrapText="1"/>
    </xf>
    <xf numFmtId="0" fontId="0" fillId="0" borderId="14" xfId="137" applyFont="1" applyFill="1" applyBorder="1" applyAlignment="1">
      <alignment horizontal="center" vertical="center" wrapText="1"/>
      <protection/>
    </xf>
    <xf numFmtId="0" fontId="37" fillId="0" borderId="26" xfId="0" applyFont="1" applyFill="1" applyBorder="1" applyAlignment="1">
      <alignment horizontal="center" vertical="center" wrapText="1"/>
    </xf>
    <xf numFmtId="0" fontId="0" fillId="0" borderId="29" xfId="138" applyFont="1" applyFill="1" applyBorder="1" applyAlignment="1">
      <alignment horizontal="center" vertical="center" wrapText="1"/>
      <protection/>
    </xf>
    <xf numFmtId="0" fontId="0" fillId="0" borderId="29" xfId="138" applyFont="1" applyFill="1" applyBorder="1" applyAlignment="1">
      <alignment vertical="center" wrapText="1"/>
      <protection/>
    </xf>
    <xf numFmtId="166" fontId="0" fillId="0" borderId="29" xfId="138" applyNumberFormat="1" applyFont="1" applyFill="1" applyBorder="1" applyAlignment="1">
      <alignment vertical="center" wrapText="1"/>
      <protection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166" fontId="0" fillId="0" borderId="31" xfId="0" applyNumberFormat="1" applyFont="1" applyFill="1" applyBorder="1" applyAlignment="1">
      <alignment vertical="center" wrapText="1"/>
    </xf>
    <xf numFmtId="166" fontId="0" fillId="0" borderId="55" xfId="0" applyNumberFormat="1" applyFill="1" applyBorder="1" applyAlignment="1">
      <alignment horizontal="right" vertical="center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165" fontId="0" fillId="0" borderId="29" xfId="154" applyFill="1" applyBorder="1" applyAlignment="1">
      <alignment horizontal="center" vertical="center" wrapText="1"/>
    </xf>
    <xf numFmtId="4" fontId="39" fillId="0" borderId="27" xfId="0" applyNumberFormat="1" applyFont="1" applyFill="1" applyBorder="1" applyAlignment="1">
      <alignment vertical="center" wrapText="1"/>
    </xf>
    <xf numFmtId="0" fontId="39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137" applyFont="1" applyFill="1" applyBorder="1" applyAlignment="1">
      <alignment vertical="center" wrapText="1"/>
      <protection/>
    </xf>
    <xf numFmtId="0" fontId="0" fillId="0" borderId="14" xfId="137" applyFont="1" applyFill="1" applyBorder="1" applyAlignment="1">
      <alignment vertical="center"/>
      <protection/>
    </xf>
    <xf numFmtId="0" fontId="0" fillId="0" borderId="14" xfId="137" applyFont="1" applyFill="1" applyBorder="1" applyAlignment="1">
      <alignment vertical="center" wrapText="1"/>
      <protection/>
    </xf>
    <xf numFmtId="0" fontId="0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173" fontId="0" fillId="0" borderId="40" xfId="106" applyNumberFormat="1" applyFont="1" applyFill="1" applyBorder="1" applyAlignment="1">
      <alignment horizontal="center" vertical="center" wrapText="1"/>
      <protection/>
    </xf>
    <xf numFmtId="3" fontId="0" fillId="0" borderId="40" xfId="0" applyNumberFormat="1" applyFont="1" applyFill="1" applyBorder="1" applyAlignment="1">
      <alignment horizontal="center" vertical="center" wrapText="1"/>
    </xf>
    <xf numFmtId="0" fontId="41" fillId="0" borderId="13" xfId="129" applyFont="1" applyFill="1" applyBorder="1" applyAlignment="1">
      <alignment horizontal="center" vertical="center" wrapText="1"/>
      <protection/>
    </xf>
    <xf numFmtId="166" fontId="0" fillId="0" borderId="14" xfId="0" applyNumberFormat="1" applyFont="1" applyFill="1" applyBorder="1" applyAlignment="1">
      <alignment horizontal="right" vertical="center" wrapText="1"/>
    </xf>
    <xf numFmtId="166" fontId="0" fillId="0" borderId="28" xfId="0" applyNumberFormat="1" applyFont="1" applyFill="1" applyBorder="1" applyAlignment="1">
      <alignment horizontal="right" vertical="center"/>
    </xf>
    <xf numFmtId="0" fontId="45" fillId="0" borderId="42" xfId="0" applyFont="1" applyFill="1" applyBorder="1" applyAlignment="1">
      <alignment horizontal="center" vertical="center" wrapText="1"/>
    </xf>
    <xf numFmtId="4" fontId="39" fillId="0" borderId="29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vertical="center" wrapText="1"/>
    </xf>
    <xf numFmtId="0" fontId="0" fillId="0" borderId="14" xfId="134" applyFont="1" applyFill="1" applyBorder="1" applyAlignment="1">
      <alignment vertical="center" wrapText="1"/>
      <protection/>
    </xf>
    <xf numFmtId="0" fontId="0" fillId="0" borderId="14" xfId="134" applyFont="1" applyFill="1" applyBorder="1" applyAlignment="1">
      <alignment horizontal="center" vertical="center" wrapText="1"/>
      <protection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0" xfId="126" applyFont="1" applyFill="1" applyBorder="1" applyAlignment="1">
      <alignment horizontal="center" vertical="center"/>
      <protection/>
    </xf>
    <xf numFmtId="0" fontId="0" fillId="0" borderId="14" xfId="126" applyFont="1" applyFill="1" applyBorder="1" applyAlignment="1">
      <alignment horizontal="center" vertical="center"/>
      <protection/>
    </xf>
    <xf numFmtId="0" fontId="0" fillId="0" borderId="31" xfId="126" applyFont="1" applyFill="1" applyBorder="1" applyAlignment="1">
      <alignment horizontal="center" vertical="center"/>
      <protection/>
    </xf>
    <xf numFmtId="0" fontId="0" fillId="0" borderId="28" xfId="126" applyFont="1" applyFill="1" applyBorder="1" applyAlignment="1">
      <alignment horizontal="center" vertical="center" wrapText="1"/>
      <protection/>
    </xf>
    <xf numFmtId="0" fontId="0" fillId="0" borderId="27" xfId="126" applyNumberFormat="1" applyFont="1" applyFill="1" applyBorder="1" applyAlignment="1">
      <alignment horizontal="center" vertical="center"/>
      <protection/>
    </xf>
    <xf numFmtId="0" fontId="0" fillId="0" borderId="40" xfId="139" applyNumberFormat="1" applyFont="1" applyFill="1" applyBorder="1" applyAlignment="1">
      <alignment horizontal="right" vertical="center" wrapText="1"/>
      <protection/>
    </xf>
    <xf numFmtId="0" fontId="0" fillId="0" borderId="14" xfId="126" applyNumberFormat="1" applyFont="1" applyFill="1" applyBorder="1" applyAlignment="1">
      <alignment horizontal="right" vertical="center" wrapText="1"/>
      <protection/>
    </xf>
    <xf numFmtId="0" fontId="0" fillId="0" borderId="31" xfId="126" applyNumberFormat="1" applyFont="1" applyFill="1" applyBorder="1" applyAlignment="1">
      <alignment horizontal="right" vertical="center" wrapText="1"/>
      <protection/>
    </xf>
    <xf numFmtId="0" fontId="41" fillId="0" borderId="31" xfId="139" applyNumberFormat="1" applyFont="1" applyFill="1" applyBorder="1" applyAlignment="1">
      <alignment horizontal="right" vertical="center" wrapText="1"/>
      <protection/>
    </xf>
    <xf numFmtId="0" fontId="0" fillId="0" borderId="31" xfId="139" applyNumberFormat="1" applyFont="1" applyFill="1" applyBorder="1" applyAlignment="1">
      <alignment horizontal="right" vertical="center" wrapText="1"/>
      <protection/>
    </xf>
    <xf numFmtId="0" fontId="41" fillId="0" borderId="14" xfId="139" applyNumberFormat="1" applyFont="1" applyFill="1" applyBorder="1" applyAlignment="1">
      <alignment horizontal="right" vertical="center" wrapText="1"/>
      <protection/>
    </xf>
    <xf numFmtId="0" fontId="41" fillId="0" borderId="28" xfId="139" applyNumberFormat="1" applyFont="1" applyFill="1" applyBorder="1" applyAlignment="1">
      <alignment horizontal="right" vertical="center" wrapText="1"/>
      <protection/>
    </xf>
    <xf numFmtId="0" fontId="41" fillId="0" borderId="27" xfId="139" applyNumberFormat="1" applyFont="1" applyFill="1" applyBorder="1" applyAlignment="1">
      <alignment horizontal="right" vertical="center" wrapText="1"/>
      <protection/>
    </xf>
    <xf numFmtId="168" fontId="0" fillId="0" borderId="40" xfId="126" applyNumberFormat="1" applyFont="1" applyFill="1" applyBorder="1" applyAlignment="1">
      <alignment horizontal="right" vertical="center" wrapText="1"/>
      <protection/>
    </xf>
    <xf numFmtId="165" fontId="0" fillId="0" borderId="14" xfId="126" applyNumberFormat="1" applyFont="1" applyFill="1" applyBorder="1" applyAlignment="1">
      <alignment horizontal="right" vertical="center" wrapText="1"/>
      <protection/>
    </xf>
    <xf numFmtId="169" fontId="0" fillId="0" borderId="31" xfId="126" applyNumberFormat="1" applyFont="1" applyFill="1" applyBorder="1" applyAlignment="1">
      <alignment horizontal="right" vertical="center" wrapText="1"/>
      <protection/>
    </xf>
    <xf numFmtId="165" fontId="0" fillId="0" borderId="31" xfId="126" applyNumberFormat="1" applyFont="1" applyFill="1" applyBorder="1" applyAlignment="1">
      <alignment horizontal="right" vertical="center" wrapText="1"/>
      <protection/>
    </xf>
    <xf numFmtId="165" fontId="0" fillId="0" borderId="31" xfId="139" applyNumberFormat="1" applyFont="1" applyFill="1" applyBorder="1" applyAlignment="1">
      <alignment horizontal="right" vertical="center" wrapText="1"/>
      <protection/>
    </xf>
    <xf numFmtId="165" fontId="41" fillId="0" borderId="31" xfId="139" applyNumberFormat="1" applyFont="1" applyFill="1" applyBorder="1" applyAlignment="1">
      <alignment horizontal="right" vertical="center" wrapText="1"/>
      <protection/>
    </xf>
    <xf numFmtId="165" fontId="0" fillId="0" borderId="28" xfId="126" applyNumberFormat="1" applyFont="1" applyFill="1" applyBorder="1" applyAlignment="1">
      <alignment horizontal="right" vertical="center" wrapText="1"/>
      <protection/>
    </xf>
    <xf numFmtId="165" fontId="0" fillId="0" borderId="27" xfId="126" applyNumberFormat="1" applyFont="1" applyFill="1" applyBorder="1" applyAlignment="1">
      <alignment horizontal="right" vertical="center" wrapText="1"/>
      <protection/>
    </xf>
    <xf numFmtId="0" fontId="0" fillId="0" borderId="40" xfId="166" applyNumberFormat="1" applyFont="1" applyFill="1" applyBorder="1" applyAlignment="1" applyProtection="1">
      <alignment horizontal="center" vertical="center"/>
      <protection/>
    </xf>
    <xf numFmtId="0" fontId="0" fillId="0" borderId="14" xfId="166" applyNumberFormat="1" applyFont="1" applyFill="1" applyBorder="1" applyAlignment="1" applyProtection="1">
      <alignment horizontal="center" vertical="center"/>
      <protection/>
    </xf>
    <xf numFmtId="0" fontId="0" fillId="0" borderId="31" xfId="166" applyNumberFormat="1" applyFont="1" applyFill="1" applyBorder="1" applyAlignment="1" applyProtection="1">
      <alignment horizontal="center" vertical="center"/>
      <protection/>
    </xf>
    <xf numFmtId="0" fontId="0" fillId="0" borderId="55" xfId="166" applyNumberFormat="1" applyFont="1" applyFill="1" applyBorder="1" applyAlignment="1" applyProtection="1">
      <alignment horizontal="center" vertical="center"/>
      <protection/>
    </xf>
    <xf numFmtId="0" fontId="0" fillId="0" borderId="27" xfId="166" applyNumberFormat="1" applyFont="1" applyFill="1" applyBorder="1" applyAlignment="1" applyProtection="1">
      <alignment horizontal="center" vertical="center"/>
      <protection/>
    </xf>
    <xf numFmtId="168" fontId="0" fillId="0" borderId="40" xfId="126" applyNumberFormat="1" applyFont="1" applyFill="1" applyBorder="1" applyAlignment="1">
      <alignment vertical="center"/>
      <protection/>
    </xf>
    <xf numFmtId="165" fontId="0" fillId="0" borderId="14" xfId="166" applyFont="1" applyFill="1" applyBorder="1" applyAlignment="1" applyProtection="1">
      <alignment vertical="center"/>
      <protection/>
    </xf>
    <xf numFmtId="165" fontId="0" fillId="0" borderId="31" xfId="166" applyFont="1" applyFill="1" applyBorder="1" applyAlignment="1" applyProtection="1">
      <alignment vertical="center"/>
      <protection/>
    </xf>
    <xf numFmtId="165" fontId="0" fillId="0" borderId="55" xfId="166" applyFont="1" applyFill="1" applyBorder="1" applyAlignment="1" applyProtection="1">
      <alignment vertical="center"/>
      <protection/>
    </xf>
    <xf numFmtId="165" fontId="0" fillId="0" borderId="27" xfId="166" applyFont="1" applyFill="1" applyBorder="1" applyAlignment="1" applyProtection="1">
      <alignment vertical="center"/>
      <protection/>
    </xf>
    <xf numFmtId="168" fontId="0" fillId="0" borderId="40" xfId="126" applyNumberFormat="1" applyFont="1" applyFill="1" applyBorder="1" applyAlignment="1">
      <alignment vertical="center" wrapText="1"/>
      <protection/>
    </xf>
    <xf numFmtId="165" fontId="0" fillId="0" borderId="31" xfId="166" applyFont="1" applyFill="1" applyBorder="1" applyAlignment="1" applyProtection="1">
      <alignment vertical="center" wrapText="1"/>
      <protection/>
    </xf>
    <xf numFmtId="165" fontId="0" fillId="0" borderId="14" xfId="166" applyFont="1" applyFill="1" applyBorder="1" applyAlignment="1" applyProtection="1">
      <alignment vertical="center" wrapText="1"/>
      <protection/>
    </xf>
    <xf numFmtId="165" fontId="0" fillId="0" borderId="55" xfId="166" applyFont="1" applyFill="1" applyBorder="1" applyAlignment="1" applyProtection="1">
      <alignment vertical="center" wrapText="1"/>
      <protection/>
    </xf>
    <xf numFmtId="165" fontId="0" fillId="0" borderId="27" xfId="166" applyFont="1" applyFill="1" applyBorder="1" applyAlignment="1" applyProtection="1">
      <alignment vertical="center" wrapText="1"/>
      <protection/>
    </xf>
    <xf numFmtId="168" fontId="0" fillId="0" borderId="40" xfId="126" applyNumberFormat="1" applyFont="1" applyFill="1" applyBorder="1" applyAlignment="1">
      <alignment horizontal="center" vertical="center"/>
      <protection/>
    </xf>
    <xf numFmtId="168" fontId="0" fillId="0" borderId="40" xfId="126" applyNumberFormat="1" applyFont="1" applyFill="1" applyBorder="1" applyAlignment="1">
      <alignment horizontal="left" vertical="center" wrapText="1"/>
      <protection/>
    </xf>
    <xf numFmtId="165" fontId="0" fillId="0" borderId="14" xfId="166" applyFont="1" applyFill="1" applyBorder="1" applyAlignment="1" applyProtection="1">
      <alignment horizontal="center" vertical="center"/>
      <protection/>
    </xf>
    <xf numFmtId="165" fontId="0" fillId="0" borderId="31" xfId="166" applyFont="1" applyFill="1" applyBorder="1" applyAlignment="1" applyProtection="1">
      <alignment horizontal="center" vertical="center"/>
      <protection/>
    </xf>
    <xf numFmtId="165" fontId="0" fillId="0" borderId="55" xfId="166" applyFont="1" applyFill="1" applyBorder="1" applyAlignment="1" applyProtection="1">
      <alignment horizontal="center" vertical="center"/>
      <protection/>
    </xf>
    <xf numFmtId="168" fontId="0" fillId="0" borderId="59" xfId="126" applyNumberFormat="1" applyFont="1" applyFill="1" applyBorder="1" applyAlignment="1">
      <alignment horizontal="left" vertical="center" wrapText="1"/>
      <protection/>
    </xf>
    <xf numFmtId="165" fontId="0" fillId="0" borderId="27" xfId="166" applyFont="1" applyFill="1" applyBorder="1" applyAlignment="1" applyProtection="1">
      <alignment horizontal="center" vertical="center"/>
      <protection/>
    </xf>
    <xf numFmtId="168" fontId="0" fillId="0" borderId="27" xfId="126" applyNumberFormat="1" applyFont="1" applyFill="1" applyBorder="1" applyAlignment="1">
      <alignment horizontal="left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60" xfId="0" applyNumberFormat="1" applyFont="1" applyFill="1" applyBorder="1" applyAlignment="1">
      <alignment horizontal="center" vertical="center" wrapText="1"/>
    </xf>
    <xf numFmtId="165" fontId="0" fillId="0" borderId="40" xfId="166" applyFont="1" applyFill="1" applyBorder="1" applyAlignment="1" applyProtection="1">
      <alignment horizontal="center" vertical="center"/>
      <protection/>
    </xf>
    <xf numFmtId="165" fontId="0" fillId="0" borderId="14" xfId="166" applyFont="1" applyFill="1" applyBorder="1" applyAlignment="1" applyProtection="1">
      <alignment horizontal="left" vertical="center"/>
      <protection/>
    </xf>
    <xf numFmtId="165" fontId="0" fillId="0" borderId="31" xfId="166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27" xfId="128" applyFont="1" applyFill="1" applyBorder="1" applyAlignment="1">
      <alignment horizontal="center" vertical="center" wrapText="1"/>
      <protection/>
    </xf>
    <xf numFmtId="0" fontId="0" fillId="0" borderId="27" xfId="126" applyNumberFormat="1" applyFont="1" applyFill="1" applyBorder="1" applyAlignment="1">
      <alignment horizontal="center" vertical="center" wrapText="1"/>
      <protection/>
    </xf>
    <xf numFmtId="0" fontId="0" fillId="0" borderId="27" xfId="128" applyNumberFormat="1" applyFont="1" applyFill="1" applyBorder="1" applyAlignment="1">
      <alignment horizontal="center" wrapText="1"/>
      <protection/>
    </xf>
    <xf numFmtId="0" fontId="0" fillId="0" borderId="27" xfId="139" applyNumberFormat="1" applyFont="1" applyFill="1" applyBorder="1" applyAlignment="1">
      <alignment horizontal="right" vertical="center" wrapText="1"/>
      <protection/>
    </xf>
    <xf numFmtId="0" fontId="0" fillId="0" borderId="27" xfId="126" applyNumberFormat="1" applyFont="1" applyFill="1" applyBorder="1" applyAlignment="1">
      <alignment horizontal="right" vertical="center" wrapText="1"/>
      <protection/>
    </xf>
    <xf numFmtId="0" fontId="0" fillId="0" borderId="27" xfId="0" applyNumberFormat="1" applyFont="1" applyFill="1" applyBorder="1" applyAlignment="1">
      <alignment vertical="center" wrapText="1"/>
    </xf>
    <xf numFmtId="165" fontId="0" fillId="0" borderId="27" xfId="126" applyNumberFormat="1" applyFont="1" applyFill="1" applyBorder="1" applyAlignment="1">
      <alignment horizontal="center" vertical="center" wrapText="1"/>
      <protection/>
    </xf>
    <xf numFmtId="0" fontId="0" fillId="0" borderId="27" xfId="166" applyNumberFormat="1" applyFont="1" applyFill="1" applyBorder="1" applyAlignment="1" applyProtection="1">
      <alignment horizontal="center" vertical="center" wrapText="1"/>
      <protection/>
    </xf>
    <xf numFmtId="0" fontId="41" fillId="0" borderId="27" xfId="166" applyNumberFormat="1" applyFont="1" applyFill="1" applyBorder="1" applyAlignment="1" applyProtection="1">
      <alignment horizontal="center" vertical="center" wrapText="1"/>
      <protection/>
    </xf>
    <xf numFmtId="168" fontId="0" fillId="0" borderId="27" xfId="126" applyNumberFormat="1" applyFont="1" applyFill="1" applyBorder="1" applyAlignment="1">
      <alignment horizontal="center" vertical="center" wrapText="1"/>
      <protection/>
    </xf>
    <xf numFmtId="165" fontId="0" fillId="0" borderId="27" xfId="166" applyFont="1" applyFill="1" applyBorder="1" applyAlignment="1" applyProtection="1">
      <alignment horizontal="center" vertical="center" wrapText="1"/>
      <protection/>
    </xf>
    <xf numFmtId="165" fontId="0" fillId="0" borderId="27" xfId="166" applyFont="1" applyFill="1" applyBorder="1" applyAlignment="1">
      <alignment horizontal="center" vertical="center" wrapText="1"/>
    </xf>
    <xf numFmtId="168" fontId="0" fillId="0" borderId="27" xfId="126" applyNumberFormat="1" applyFont="1" applyFill="1" applyBorder="1" applyAlignment="1">
      <alignment vertical="center" wrapText="1"/>
      <protection/>
    </xf>
    <xf numFmtId="167" fontId="0" fillId="0" borderId="14" xfId="0" applyNumberFormat="1" applyFont="1" applyFill="1" applyBorder="1" applyAlignment="1">
      <alignment horizontal="center" vertical="center" wrapText="1"/>
    </xf>
    <xf numFmtId="0" fontId="0" fillId="0" borderId="40" xfId="128" applyFont="1" applyFill="1" applyBorder="1" applyAlignment="1">
      <alignment horizontal="left" vertical="center"/>
      <protection/>
    </xf>
    <xf numFmtId="168" fontId="0" fillId="2" borderId="40" xfId="139" applyNumberFormat="1" applyFont="1" applyFill="1" applyBorder="1" applyAlignment="1">
      <alignment horizontal="right" vertical="center" wrapText="1"/>
      <protection/>
    </xf>
    <xf numFmtId="168" fontId="0" fillId="2" borderId="40" xfId="128" applyNumberFormat="1" applyFont="1" applyFill="1" applyBorder="1" applyAlignment="1">
      <alignment horizontal="right" vertical="center" wrapText="1"/>
      <protection/>
    </xf>
    <xf numFmtId="168" fontId="0" fillId="0" borderId="40" xfId="128" applyNumberFormat="1" applyFont="1" applyFill="1" applyBorder="1">
      <alignment/>
      <protection/>
    </xf>
    <xf numFmtId="0" fontId="0" fillId="0" borderId="27" xfId="128" applyFont="1" applyFill="1" applyBorder="1" applyAlignment="1">
      <alignment horizontal="left" vertical="center"/>
      <protection/>
    </xf>
    <xf numFmtId="165" fontId="0" fillId="0" borderId="27" xfId="128" applyNumberFormat="1" applyFont="1" applyBorder="1" applyAlignment="1">
      <alignment horizontal="right" vertical="center" wrapText="1"/>
      <protection/>
    </xf>
    <xf numFmtId="44" fontId="0" fillId="0" borderId="27" xfId="168" applyFont="1" applyBorder="1" applyAlignment="1">
      <alignment vertical="center"/>
    </xf>
    <xf numFmtId="0" fontId="0" fillId="2" borderId="31" xfId="128" applyFont="1" applyFill="1" applyBorder="1" applyAlignment="1">
      <alignment horizontal="left" vertical="center"/>
      <protection/>
    </xf>
    <xf numFmtId="169" fontId="0" fillId="2" borderId="31" xfId="128" applyNumberFormat="1" applyFont="1" applyFill="1" applyBorder="1" applyAlignment="1">
      <alignment horizontal="left" vertical="center" wrapText="1"/>
      <protection/>
    </xf>
    <xf numFmtId="169" fontId="0" fillId="0" borderId="31" xfId="128" applyNumberFormat="1" applyFont="1" applyFill="1" applyBorder="1" applyAlignment="1">
      <alignment horizontal="right" vertical="center" wrapText="1"/>
      <protection/>
    </xf>
    <xf numFmtId="44" fontId="0" fillId="0" borderId="31" xfId="168" applyFont="1" applyFill="1" applyBorder="1" applyAlignment="1">
      <alignment vertical="center"/>
    </xf>
    <xf numFmtId="165" fontId="41" fillId="0" borderId="31" xfId="139" applyNumberFormat="1" applyFont="1" applyFill="1" applyBorder="1" applyAlignment="1">
      <alignment horizontal="left" vertical="center" wrapText="1"/>
      <protection/>
    </xf>
    <xf numFmtId="165" fontId="0" fillId="0" borderId="31" xfId="128" applyNumberFormat="1" applyFont="1" applyFill="1" applyBorder="1" applyAlignment="1">
      <alignment horizontal="right" vertical="center" wrapText="1"/>
      <protection/>
    </xf>
    <xf numFmtId="0" fontId="0" fillId="0" borderId="31" xfId="128" applyFont="1" applyFill="1" applyBorder="1" applyAlignment="1">
      <alignment horizontal="left" vertical="center"/>
      <protection/>
    </xf>
    <xf numFmtId="165" fontId="0" fillId="0" borderId="31" xfId="139" applyNumberFormat="1" applyFont="1" applyFill="1" applyBorder="1" applyAlignment="1">
      <alignment horizontal="left" vertical="center" wrapText="1"/>
      <protection/>
    </xf>
    <xf numFmtId="0" fontId="0" fillId="0" borderId="60" xfId="128" applyNumberFormat="1" applyFont="1" applyFill="1" applyBorder="1" applyAlignment="1">
      <alignment horizontal="center" wrapText="1"/>
      <protection/>
    </xf>
    <xf numFmtId="0" fontId="0" fillId="0" borderId="26" xfId="0" applyFont="1" applyFill="1" applyBorder="1" applyAlignment="1">
      <alignment vertical="center" wrapText="1"/>
    </xf>
    <xf numFmtId="166" fontId="0" fillId="0" borderId="26" xfId="0" applyNumberFormat="1" applyFont="1" applyFill="1" applyBorder="1" applyAlignment="1">
      <alignment vertical="center" wrapText="1"/>
    </xf>
    <xf numFmtId="166" fontId="0" fillId="0" borderId="27" xfId="0" applyNumberFormat="1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168" fontId="0" fillId="0" borderId="60" xfId="126" applyNumberFormat="1" applyFont="1" applyFill="1" applyBorder="1" applyAlignment="1">
      <alignment horizontal="center" vertical="center" wrapText="1"/>
      <protection/>
    </xf>
    <xf numFmtId="165" fontId="0" fillId="0" borderId="60" xfId="126" applyNumberFormat="1" applyFont="1" applyFill="1" applyBorder="1" applyAlignment="1">
      <alignment horizontal="center" vertical="center" wrapText="1"/>
      <protection/>
    </xf>
    <xf numFmtId="165" fontId="0" fillId="0" borderId="15" xfId="126" applyNumberFormat="1" applyFont="1" applyFill="1" applyBorder="1" applyAlignment="1">
      <alignment horizontal="left" vertical="center"/>
      <protection/>
    </xf>
    <xf numFmtId="0" fontId="0" fillId="0" borderId="60" xfId="0" applyFont="1" applyFill="1" applyBorder="1" applyAlignment="1">
      <alignment horizontal="center" vertical="center" wrapText="1"/>
    </xf>
    <xf numFmtId="165" fontId="0" fillId="0" borderId="34" xfId="126" applyNumberFormat="1" applyFont="1" applyFill="1" applyBorder="1" applyAlignment="1">
      <alignment horizontal="left" vertical="center"/>
      <protection/>
    </xf>
    <xf numFmtId="165" fontId="0" fillId="0" borderId="27" xfId="126" applyNumberFormat="1" applyFont="1" applyFill="1" applyBorder="1" applyAlignment="1">
      <alignment horizontal="left" vertical="center"/>
      <protection/>
    </xf>
    <xf numFmtId="0" fontId="0" fillId="0" borderId="27" xfId="0" applyFont="1" applyFill="1" applyBorder="1" applyAlignment="1">
      <alignment horizontal="center" wrapText="1"/>
    </xf>
    <xf numFmtId="168" fontId="0" fillId="0" borderId="40" xfId="139" applyNumberFormat="1" applyFont="1" applyFill="1" applyBorder="1" applyAlignment="1">
      <alignment horizontal="right" vertical="center" wrapText="1"/>
      <protection/>
    </xf>
    <xf numFmtId="168" fontId="0" fillId="0" borderId="40" xfId="126" applyNumberFormat="1" applyFont="1" applyFill="1" applyBorder="1">
      <alignment/>
      <protection/>
    </xf>
    <xf numFmtId="168" fontId="0" fillId="0" borderId="40" xfId="126" applyNumberFormat="1" applyFont="1" applyFill="1" applyBorder="1" applyAlignment="1">
      <alignment horizontal="center"/>
      <protection/>
    </xf>
    <xf numFmtId="166" fontId="0" fillId="0" borderId="29" xfId="0" applyNumberFormat="1" applyFont="1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166" fontId="0" fillId="0" borderId="13" xfId="154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166" fontId="0" fillId="0" borderId="14" xfId="154" applyNumberFormat="1" applyFont="1" applyFill="1" applyBorder="1" applyAlignment="1" applyProtection="1">
      <alignment vertical="center" wrapText="1"/>
      <protection/>
    </xf>
    <xf numFmtId="166" fontId="0" fillId="0" borderId="27" xfId="154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>
      <alignment vertical="center" wrapText="1"/>
    </xf>
    <xf numFmtId="173" fontId="0" fillId="0" borderId="27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129" applyFont="1" applyFill="1" applyBorder="1" applyAlignment="1">
      <alignment horizontal="center" vertical="center"/>
      <protection/>
    </xf>
    <xf numFmtId="0" fontId="0" fillId="0" borderId="13" xfId="129" applyFont="1" applyFill="1" applyBorder="1" applyAlignment="1">
      <alignment horizontal="center" vertical="center" wrapText="1"/>
      <protection/>
    </xf>
    <xf numFmtId="0" fontId="37" fillId="0" borderId="29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166" applyNumberFormat="1" applyFont="1" applyFill="1" applyBorder="1" applyAlignment="1" applyProtection="1">
      <alignment horizontal="center" vertical="center"/>
      <protection/>
    </xf>
    <xf numFmtId="168" fontId="0" fillId="0" borderId="40" xfId="126" applyNumberFormat="1" applyFont="1" applyFill="1" applyBorder="1" applyAlignment="1">
      <alignment horizontal="left" vertical="center"/>
      <protection/>
    </xf>
    <xf numFmtId="0" fontId="0" fillId="0" borderId="2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left" vertical="center" wrapText="1"/>
    </xf>
    <xf numFmtId="166" fontId="0" fillId="0" borderId="13" xfId="156" applyNumberFormat="1" applyFont="1" applyFill="1" applyBorder="1" applyAlignment="1" applyProtection="1">
      <alignment horizontal="right" vertical="center"/>
      <protection/>
    </xf>
    <xf numFmtId="166" fontId="0" fillId="0" borderId="49" xfId="0" applyNumberFormat="1" applyFill="1" applyBorder="1" applyAlignment="1">
      <alignment horizontal="right" vertical="center"/>
    </xf>
    <xf numFmtId="166" fontId="0" fillId="0" borderId="27" xfId="0" applyNumberForma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4" fontId="39" fillId="0" borderId="14" xfId="129" applyNumberFormat="1" applyFont="1" applyFill="1" applyBorder="1" applyAlignment="1">
      <alignment vertical="center" wrapText="1"/>
      <protection/>
    </xf>
    <xf numFmtId="0" fontId="39" fillId="0" borderId="14" xfId="129" applyFont="1" applyFill="1" applyBorder="1" applyAlignment="1">
      <alignment vertical="center" wrapText="1"/>
      <protection/>
    </xf>
    <xf numFmtId="0" fontId="0" fillId="0" borderId="14" xfId="129" applyFont="1" applyFill="1" applyBorder="1" applyAlignment="1">
      <alignment vertical="center" wrapText="1"/>
      <protection/>
    </xf>
    <xf numFmtId="4" fontId="0" fillId="0" borderId="14" xfId="129" applyNumberFormat="1" applyFont="1" applyFill="1" applyBorder="1" applyAlignment="1">
      <alignment vertical="center" wrapText="1"/>
      <protection/>
    </xf>
    <xf numFmtId="4" fontId="0" fillId="48" borderId="14" xfId="129" applyNumberFormat="1" applyFont="1" applyFill="1" applyBorder="1" applyAlignment="1">
      <alignment vertical="center" wrapText="1"/>
      <protection/>
    </xf>
    <xf numFmtId="4" fontId="2" fillId="48" borderId="14" xfId="129" applyNumberFormat="1" applyFill="1" applyBorder="1" applyAlignment="1">
      <alignment vertical="center" wrapText="1"/>
      <protection/>
    </xf>
    <xf numFmtId="0" fontId="44" fillId="0" borderId="14" xfId="0" applyFont="1" applyFill="1" applyBorder="1" applyAlignment="1">
      <alignment vertical="center" wrapText="1"/>
    </xf>
    <xf numFmtId="0" fontId="0" fillId="48" borderId="14" xfId="129" applyFont="1" applyFill="1" applyBorder="1" applyAlignment="1">
      <alignment horizontal="center" vertical="center" wrapText="1"/>
      <protection/>
    </xf>
    <xf numFmtId="0" fontId="2" fillId="48" borderId="14" xfId="129" applyFill="1" applyBorder="1" applyAlignment="1">
      <alignment horizontal="center" vertical="center" wrapText="1"/>
      <protection/>
    </xf>
    <xf numFmtId="171" fontId="0" fillId="0" borderId="40" xfId="139" applyNumberFormat="1" applyFont="1" applyFill="1" applyBorder="1" applyAlignment="1">
      <alignment horizontal="right" vertical="center" wrapText="1"/>
      <protection/>
    </xf>
    <xf numFmtId="0" fontId="0" fillId="0" borderId="40" xfId="166" applyNumberFormat="1" applyFont="1" applyFill="1" applyBorder="1" applyAlignment="1" applyProtection="1">
      <alignment horizontal="center" vertical="center" wrapText="1"/>
      <protection/>
    </xf>
    <xf numFmtId="3" fontId="0" fillId="0" borderId="13" xfId="126" applyNumberFormat="1" applyFont="1" applyFill="1" applyBorder="1" applyAlignment="1">
      <alignment horizontal="right" vertical="center" wrapText="1"/>
      <protection/>
    </xf>
    <xf numFmtId="165" fontId="0" fillId="0" borderId="13" xfId="126" applyNumberFormat="1" applyFont="1" applyFill="1" applyBorder="1" applyAlignment="1">
      <alignment horizontal="right" vertical="center" wrapText="1"/>
      <protection/>
    </xf>
    <xf numFmtId="0" fontId="0" fillId="0" borderId="13" xfId="166" applyNumberFormat="1" applyFont="1" applyFill="1" applyBorder="1" applyAlignment="1" applyProtection="1">
      <alignment horizontal="center" vertical="center" wrapText="1"/>
      <protection/>
    </xf>
    <xf numFmtId="0" fontId="0" fillId="0" borderId="31" xfId="126" applyFont="1" applyFill="1" applyBorder="1" applyAlignment="1">
      <alignment horizontal="center" vertical="center" wrapText="1"/>
      <protection/>
    </xf>
    <xf numFmtId="0" fontId="0" fillId="0" borderId="31" xfId="166" applyNumberFormat="1" applyFont="1" applyFill="1" applyBorder="1" applyAlignment="1" applyProtection="1">
      <alignment horizontal="center" vertical="center" wrapText="1"/>
      <protection/>
    </xf>
    <xf numFmtId="1" fontId="0" fillId="0" borderId="31" xfId="96" applyNumberFormat="1" applyFont="1" applyFill="1" applyBorder="1" applyAlignment="1" applyProtection="1">
      <alignment horizontal="right" vertical="center" wrapText="1"/>
      <protection/>
    </xf>
    <xf numFmtId="0" fontId="0" fillId="0" borderId="31" xfId="126" applyFont="1" applyFill="1" applyBorder="1" applyAlignment="1">
      <alignment horizontal="left" vertical="center" wrapText="1"/>
      <protection/>
    </xf>
    <xf numFmtId="165" fontId="0" fillId="0" borderId="13" xfId="166" applyFont="1" applyFill="1" applyBorder="1" applyAlignment="1" applyProtection="1">
      <alignment vertical="center" wrapText="1"/>
      <protection/>
    </xf>
    <xf numFmtId="168" fontId="0" fillId="0" borderId="31" xfId="126" applyNumberFormat="1" applyFont="1" applyFill="1" applyBorder="1" applyAlignment="1">
      <alignment vertical="center" wrapText="1"/>
      <protection/>
    </xf>
    <xf numFmtId="168" fontId="0" fillId="0" borderId="40" xfId="126" applyNumberFormat="1" applyFont="1" applyFill="1" applyBorder="1" applyAlignment="1">
      <alignment horizontal="center" vertical="center" wrapText="1"/>
      <protection/>
    </xf>
    <xf numFmtId="165" fontId="0" fillId="0" borderId="13" xfId="166" applyFont="1" applyFill="1" applyBorder="1" applyAlignment="1" applyProtection="1">
      <alignment horizontal="center" vertical="center" wrapText="1"/>
      <protection/>
    </xf>
    <xf numFmtId="165" fontId="0" fillId="0" borderId="13" xfId="166" applyFont="1" applyFill="1" applyBorder="1" applyAlignment="1" applyProtection="1">
      <alignment horizontal="left" vertical="center" wrapText="1"/>
      <protection/>
    </xf>
    <xf numFmtId="165" fontId="0" fillId="0" borderId="31" xfId="166" applyFont="1" applyFill="1" applyBorder="1" applyAlignment="1" applyProtection="1">
      <alignment horizontal="center" vertical="center" wrapText="1"/>
      <protection/>
    </xf>
    <xf numFmtId="165" fontId="0" fillId="0" borderId="31" xfId="166" applyFont="1" applyFill="1" applyBorder="1" applyAlignment="1" applyProtection="1">
      <alignment horizontal="left" vertical="center" wrapText="1"/>
      <protection/>
    </xf>
    <xf numFmtId="165" fontId="0" fillId="0" borderId="27" xfId="154" applyFill="1" applyBorder="1" applyAlignment="1">
      <alignment vertical="center" wrapText="1"/>
    </xf>
    <xf numFmtId="165" fontId="0" fillId="0" borderId="14" xfId="0" applyNumberFormat="1" applyFont="1" applyFill="1" applyBorder="1" applyAlignment="1">
      <alignment horizontal="center" vertical="center" wrapText="1"/>
    </xf>
    <xf numFmtId="165" fontId="0" fillId="0" borderId="14" xfId="179" applyFont="1" applyFill="1" applyBorder="1" applyAlignment="1" applyProtection="1">
      <alignment horizontal="right" vertical="center" wrapText="1"/>
      <protection/>
    </xf>
    <xf numFmtId="165" fontId="0" fillId="0" borderId="29" xfId="179" applyFont="1" applyFill="1" applyBorder="1" applyAlignment="1" applyProtection="1">
      <alignment horizontal="center" vertical="center" wrapText="1"/>
      <protection/>
    </xf>
    <xf numFmtId="165" fontId="41" fillId="0" borderId="14" xfId="179" applyFont="1" applyFill="1" applyBorder="1" applyAlignment="1" applyProtection="1">
      <alignment vertical="center" wrapText="1"/>
      <protection/>
    </xf>
    <xf numFmtId="165" fontId="0" fillId="0" borderId="14" xfId="154" applyFont="1" applyFill="1" applyBorder="1" applyAlignment="1" applyProtection="1">
      <alignment vertical="center" wrapText="1"/>
      <protection/>
    </xf>
    <xf numFmtId="165" fontId="0" fillId="0" borderId="0" xfId="154" applyAlignment="1">
      <alignment vertical="center"/>
    </xf>
    <xf numFmtId="165" fontId="0" fillId="0" borderId="28" xfId="154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wrapText="1"/>
    </xf>
    <xf numFmtId="165" fontId="0" fillId="0" borderId="27" xfId="154" applyFill="1" applyBorder="1" applyAlignment="1">
      <alignment vertical="center"/>
    </xf>
    <xf numFmtId="165" fontId="0" fillId="0" borderId="27" xfId="154" applyFont="1" applyFill="1" applyBorder="1" applyAlignment="1">
      <alignment vertical="center"/>
    </xf>
    <xf numFmtId="165" fontId="0" fillId="0" borderId="14" xfId="154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165" fontId="0" fillId="0" borderId="28" xfId="154" applyFont="1" applyFill="1" applyBorder="1" applyAlignment="1">
      <alignment vertical="center"/>
    </xf>
    <xf numFmtId="165" fontId="0" fillId="0" borderId="29" xfId="154" applyFont="1" applyFill="1" applyBorder="1" applyAlignment="1">
      <alignment horizontal="center" vertical="center" wrapText="1"/>
    </xf>
    <xf numFmtId="165" fontId="0" fillId="0" borderId="40" xfId="154" applyFont="1" applyFill="1" applyBorder="1" applyAlignment="1">
      <alignment horizontal="center" vertical="center" wrapText="1"/>
    </xf>
    <xf numFmtId="173" fontId="37" fillId="0" borderId="40" xfId="0" applyNumberFormat="1" applyFont="1" applyFill="1" applyBorder="1" applyAlignment="1">
      <alignment horizontal="center" vertical="center" wrapText="1"/>
    </xf>
    <xf numFmtId="165" fontId="0" fillId="0" borderId="42" xfId="154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165" fontId="0" fillId="0" borderId="0" xfId="154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173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vertical="center"/>
    </xf>
    <xf numFmtId="0" fontId="37" fillId="49" borderId="4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42" xfId="0" applyFont="1" applyFill="1" applyBorder="1" applyAlignment="1">
      <alignment vertical="center"/>
    </xf>
    <xf numFmtId="0" fontId="37" fillId="0" borderId="60" xfId="0" applyFont="1" applyFill="1" applyBorder="1" applyAlignment="1">
      <alignment vertical="center"/>
    </xf>
    <xf numFmtId="0" fontId="37" fillId="49" borderId="27" xfId="0" applyFont="1" applyFill="1" applyBorder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/>
    </xf>
    <xf numFmtId="165" fontId="0" fillId="0" borderId="27" xfId="154" applyFill="1" applyBorder="1" applyAlignment="1">
      <alignment horizontal="center" vertical="center" wrapText="1"/>
    </xf>
    <xf numFmtId="165" fontId="0" fillId="0" borderId="0" xfId="154" applyFill="1" applyBorder="1" applyAlignment="1">
      <alignment vertical="center"/>
    </xf>
    <xf numFmtId="14" fontId="37" fillId="0" borderId="27" xfId="0" applyNumberFormat="1" applyFont="1" applyFill="1" applyBorder="1" applyAlignment="1">
      <alignment horizontal="center" vertical="center" wrapText="1"/>
    </xf>
    <xf numFmtId="165" fontId="0" fillId="0" borderId="14" xfId="154" applyFont="1" applyFill="1" applyBorder="1" applyAlignment="1">
      <alignment horizontal="center" vertical="center" wrapText="1"/>
    </xf>
    <xf numFmtId="0" fontId="0" fillId="0" borderId="0" xfId="126" applyFont="1" applyFill="1" applyBorder="1" applyAlignment="1">
      <alignment horizontal="center" vertical="center"/>
      <protection/>
    </xf>
    <xf numFmtId="0" fontId="37" fillId="0" borderId="51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9" fillId="0" borderId="27" xfId="0" applyNumberFormat="1" applyFont="1" applyBorder="1" applyAlignment="1">
      <alignment vertical="center" wrapText="1"/>
    </xf>
    <xf numFmtId="14" fontId="59" fillId="0" borderId="27" xfId="0" applyNumberFormat="1" applyFont="1" applyBorder="1" applyAlignment="1">
      <alignment vertical="center" wrapText="1"/>
    </xf>
    <xf numFmtId="174" fontId="59" fillId="0" borderId="27" xfId="0" applyNumberFormat="1" applyFont="1" applyBorder="1" applyAlignment="1">
      <alignment vertical="center" wrapText="1"/>
    </xf>
    <xf numFmtId="0" fontId="59" fillId="0" borderId="27" xfId="0" applyFont="1" applyBorder="1" applyAlignment="1">
      <alignment vertical="center" wrapText="1"/>
    </xf>
    <xf numFmtId="0" fontId="0" fillId="0" borderId="27" xfId="0" applyNumberFormat="1" applyFill="1" applyBorder="1" applyAlignment="1">
      <alignment vertical="center" wrapText="1"/>
    </xf>
    <xf numFmtId="14" fontId="0" fillId="0" borderId="27" xfId="0" applyNumberFormat="1" applyFill="1" applyBorder="1" applyAlignment="1">
      <alignment vertical="center" wrapText="1"/>
    </xf>
    <xf numFmtId="174" fontId="0" fillId="0" borderId="27" xfId="0" applyNumberForma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174" fontId="37" fillId="0" borderId="27" xfId="0" applyNumberFormat="1" applyFont="1" applyFill="1" applyBorder="1" applyAlignment="1">
      <alignment vertical="center" wrapText="1"/>
    </xf>
    <xf numFmtId="174" fontId="37" fillId="50" borderId="27" xfId="0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165" fontId="0" fillId="0" borderId="40" xfId="154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/>
    </xf>
    <xf numFmtId="165" fontId="0" fillId="0" borderId="60" xfId="154" applyFill="1" applyBorder="1" applyAlignment="1">
      <alignment horizontal="center" vertical="center" wrapText="1"/>
    </xf>
    <xf numFmtId="165" fontId="0" fillId="0" borderId="60" xfId="154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166" fontId="37" fillId="0" borderId="65" xfId="0" applyNumberFormat="1" applyFont="1" applyFill="1" applyBorder="1" applyAlignment="1">
      <alignment horizontal="center" vertical="center" wrapText="1"/>
    </xf>
    <xf numFmtId="166" fontId="37" fillId="0" borderId="42" xfId="0" applyNumberFormat="1" applyFont="1" applyFill="1" applyBorder="1" applyAlignment="1">
      <alignment horizontal="center" vertical="center" wrapText="1"/>
    </xf>
    <xf numFmtId="0" fontId="0" fillId="0" borderId="60" xfId="139" applyNumberFormat="1" applyFont="1" applyFill="1" applyBorder="1" applyAlignment="1">
      <alignment horizontal="right" vertical="center" wrapText="1"/>
      <protection/>
    </xf>
    <xf numFmtId="0" fontId="0" fillId="0" borderId="60" xfId="126" applyNumberFormat="1" applyFont="1" applyFill="1" applyBorder="1" applyAlignment="1">
      <alignment horizontal="right" vertical="center" wrapText="1"/>
      <protection/>
    </xf>
    <xf numFmtId="168" fontId="0" fillId="0" borderId="60" xfId="126" applyNumberFormat="1" applyFont="1" applyFill="1" applyBorder="1" applyAlignment="1">
      <alignment vertical="center" wrapText="1"/>
      <protection/>
    </xf>
    <xf numFmtId="0" fontId="37" fillId="0" borderId="14" xfId="137" applyFont="1" applyFill="1" applyBorder="1" applyAlignment="1">
      <alignment horizontal="center" vertical="center" wrapText="1"/>
      <protection/>
    </xf>
    <xf numFmtId="0" fontId="37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48" borderId="67" xfId="0" applyFont="1" applyFill="1" applyBorder="1" applyAlignment="1">
      <alignment horizontal="center" vertical="center" wrapText="1"/>
    </xf>
    <xf numFmtId="0" fontId="37" fillId="48" borderId="68" xfId="0" applyFont="1" applyFill="1" applyBorder="1" applyAlignment="1">
      <alignment horizontal="center" vertical="center" wrapText="1"/>
    </xf>
    <xf numFmtId="165" fontId="37" fillId="0" borderId="28" xfId="179" applyFont="1" applyFill="1" applyBorder="1" applyAlignment="1" applyProtection="1">
      <alignment horizontal="center" vertical="center" wrapText="1"/>
      <protection/>
    </xf>
    <xf numFmtId="165" fontId="37" fillId="0" borderId="51" xfId="179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65" fontId="0" fillId="0" borderId="14" xfId="154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0" fillId="47" borderId="13" xfId="0" applyFont="1" applyFill="1" applyBorder="1" applyAlignment="1">
      <alignment vertical="center"/>
    </xf>
    <xf numFmtId="0" fontId="40" fillId="47" borderId="26" xfId="0" applyFont="1" applyFill="1" applyBorder="1" applyAlignment="1">
      <alignment vertical="center"/>
    </xf>
    <xf numFmtId="0" fontId="38" fillId="27" borderId="13" xfId="0" applyFont="1" applyFill="1" applyBorder="1" applyAlignment="1">
      <alignment horizontal="center" vertical="center" wrapText="1"/>
    </xf>
    <xf numFmtId="0" fontId="40" fillId="47" borderId="13" xfId="0" applyFont="1" applyFill="1" applyBorder="1" applyAlignment="1">
      <alignment vertical="center" wrapText="1"/>
    </xf>
    <xf numFmtId="0" fontId="40" fillId="47" borderId="15" xfId="0" applyFont="1" applyFill="1" applyBorder="1" applyAlignment="1">
      <alignment vertical="center"/>
    </xf>
    <xf numFmtId="0" fontId="40" fillId="47" borderId="13" xfId="0" applyFont="1" applyFill="1" applyBorder="1" applyAlignment="1">
      <alignment horizontal="left" vertical="center" wrapText="1"/>
    </xf>
    <xf numFmtId="0" fontId="40" fillId="47" borderId="27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27" borderId="13" xfId="0" applyFont="1" applyFill="1" applyBorder="1" applyAlignment="1">
      <alignment horizontal="center" vertical="center" wrapText="1"/>
    </xf>
    <xf numFmtId="0" fontId="37" fillId="47" borderId="27" xfId="0" applyFont="1" applyFill="1" applyBorder="1" applyAlignment="1">
      <alignment horizontal="left" vertical="center" wrapText="1"/>
    </xf>
    <xf numFmtId="0" fontId="37" fillId="51" borderId="44" xfId="0" applyFont="1" applyFill="1" applyBorder="1" applyAlignment="1">
      <alignment horizontal="left" vertical="center" wrapText="1"/>
    </xf>
    <xf numFmtId="0" fontId="37" fillId="0" borderId="70" xfId="0" applyFont="1" applyBorder="1" applyAlignment="1">
      <alignment horizontal="left" vertical="center"/>
    </xf>
    <xf numFmtId="0" fontId="37" fillId="0" borderId="71" xfId="0" applyFont="1" applyFill="1" applyBorder="1" applyAlignment="1">
      <alignment horizontal="center" vertical="center" wrapText="1"/>
    </xf>
    <xf numFmtId="0" fontId="37" fillId="47" borderId="43" xfId="0" applyFont="1" applyFill="1" applyBorder="1" applyAlignment="1">
      <alignment horizontal="left" vertical="center" wrapText="1"/>
    </xf>
    <xf numFmtId="0" fontId="37" fillId="47" borderId="72" xfId="0" applyFont="1" applyFill="1" applyBorder="1" applyAlignment="1">
      <alignment horizontal="left" vertical="center" wrapText="1"/>
    </xf>
    <xf numFmtId="0" fontId="37" fillId="47" borderId="45" xfId="0" applyFont="1" applyFill="1" applyBorder="1" applyAlignment="1">
      <alignment horizontal="left" vertical="center" wrapText="1"/>
    </xf>
    <xf numFmtId="0" fontId="37" fillId="47" borderId="73" xfId="0" applyFont="1" applyFill="1" applyBorder="1" applyAlignment="1">
      <alignment horizontal="left" vertical="center" wrapText="1"/>
    </xf>
    <xf numFmtId="0" fontId="37" fillId="47" borderId="14" xfId="0" applyFont="1" applyFill="1" applyBorder="1" applyAlignment="1">
      <alignment horizontal="left" vertical="center" wrapText="1"/>
    </xf>
    <xf numFmtId="165" fontId="0" fillId="0" borderId="28" xfId="154" applyFill="1" applyBorder="1" applyAlignment="1">
      <alignment horizontal="center" vertical="center" wrapText="1"/>
    </xf>
    <xf numFmtId="165" fontId="0" fillId="0" borderId="51" xfId="154" applyFill="1" applyBorder="1" applyAlignment="1">
      <alignment horizontal="center" vertical="center" wrapText="1"/>
    </xf>
    <xf numFmtId="165" fontId="0" fillId="0" borderId="29" xfId="154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  <xf numFmtId="0" fontId="37" fillId="0" borderId="76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47" borderId="28" xfId="0" applyFont="1" applyFill="1" applyBorder="1" applyAlignment="1">
      <alignment horizontal="left" vertical="center" wrapText="1"/>
    </xf>
    <xf numFmtId="0" fontId="37" fillId="47" borderId="29" xfId="0" applyFont="1" applyFill="1" applyBorder="1" applyAlignment="1">
      <alignment horizontal="left" vertical="center" wrapText="1"/>
    </xf>
    <xf numFmtId="0" fontId="37" fillId="0" borderId="2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66" fontId="37" fillId="0" borderId="32" xfId="154" applyNumberFormat="1" applyFont="1" applyFill="1" applyBorder="1" applyAlignment="1" applyProtection="1">
      <alignment horizontal="center" vertical="center" wrapText="1"/>
      <protection/>
    </xf>
    <xf numFmtId="166" fontId="37" fillId="0" borderId="78" xfId="154" applyNumberFormat="1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>
      <alignment horizontal="center" vertical="center"/>
    </xf>
    <xf numFmtId="0" fontId="59" fillId="50" borderId="27" xfId="0" applyNumberFormat="1" applyFont="1" applyFill="1" applyBorder="1" applyAlignment="1">
      <alignment horizontal="center" vertical="center" wrapText="1"/>
    </xf>
    <xf numFmtId="0" fontId="37" fillId="0" borderId="27" xfId="0" applyNumberFormat="1" applyFont="1" applyFill="1" applyBorder="1" applyAlignment="1">
      <alignment horizontal="center" vertical="center" wrapText="1"/>
    </xf>
    <xf numFmtId="0" fontId="37" fillId="50" borderId="27" xfId="0" applyNumberFormat="1" applyFont="1" applyFill="1" applyBorder="1" applyAlignment="1">
      <alignment horizontal="center" vertical="center" wrapText="1"/>
    </xf>
    <xf numFmtId="0" fontId="37" fillId="47" borderId="15" xfId="126" applyFont="1" applyFill="1" applyBorder="1" applyAlignment="1">
      <alignment horizontal="left" vertical="center" wrapText="1"/>
      <protection/>
    </xf>
    <xf numFmtId="0" fontId="37" fillId="16" borderId="14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7" fillId="47" borderId="13" xfId="126" applyFont="1" applyFill="1" applyBorder="1" applyAlignment="1">
      <alignment horizontal="left" vertical="center" wrapText="1"/>
      <protection/>
    </xf>
    <xf numFmtId="0" fontId="37" fillId="47" borderId="34" xfId="126" applyFont="1" applyFill="1" applyBorder="1" applyAlignment="1">
      <alignment horizontal="left" vertical="center" wrapText="1"/>
      <protection/>
    </xf>
    <xf numFmtId="165" fontId="0" fillId="0" borderId="79" xfId="166" applyFont="1" applyFill="1" applyBorder="1" applyAlignment="1" applyProtection="1">
      <alignment horizontal="center" vertical="center" wrapText="1"/>
      <protection/>
    </xf>
    <xf numFmtId="165" fontId="0" fillId="0" borderId="0" xfId="166" applyFont="1" applyFill="1" applyBorder="1" applyAlignment="1" applyProtection="1">
      <alignment horizontal="center" vertical="center" wrapText="1"/>
      <protection/>
    </xf>
    <xf numFmtId="0" fontId="40" fillId="47" borderId="13" xfId="129" applyFont="1" applyFill="1" applyBorder="1" applyAlignment="1">
      <alignment horizontal="left" vertical="center"/>
      <protection/>
    </xf>
    <xf numFmtId="0" fontId="37" fillId="0" borderId="25" xfId="129" applyFont="1" applyBorder="1" applyAlignment="1">
      <alignment horizontal="center" vertical="center" wrapText="1"/>
      <protection/>
    </xf>
  </cellXfs>
  <cellStyles count="177">
    <cellStyle name="Normal" xfId="0"/>
    <cellStyle name="20% - akcent 1" xfId="15"/>
    <cellStyle name="20% — akcent 1" xfId="16"/>
    <cellStyle name="20% - akcent 1 2" xfId="17"/>
    <cellStyle name="20% - akcent 2" xfId="18"/>
    <cellStyle name="20% — akcent 2" xfId="19"/>
    <cellStyle name="20% - akcent 2 2" xfId="20"/>
    <cellStyle name="20% - akcent 3" xfId="21"/>
    <cellStyle name="20% — akcent 3" xfId="22"/>
    <cellStyle name="20% - akcent 3 2" xfId="23"/>
    <cellStyle name="20% - akcent 4" xfId="24"/>
    <cellStyle name="20% — akcent 4" xfId="25"/>
    <cellStyle name="20% - akcent 4 2" xfId="26"/>
    <cellStyle name="20% - akcent 5" xfId="27"/>
    <cellStyle name="20% — akcent 5" xfId="28"/>
    <cellStyle name="20% - akcent 5 2" xfId="29"/>
    <cellStyle name="20% - akcent 6" xfId="30"/>
    <cellStyle name="20% — akcent 6" xfId="31"/>
    <cellStyle name="20% - akcent 6 2" xfId="32"/>
    <cellStyle name="40% - akcent 1" xfId="33"/>
    <cellStyle name="40% — akcent 1" xfId="34"/>
    <cellStyle name="40% - akcent 1 2" xfId="35"/>
    <cellStyle name="40% - akcent 2" xfId="36"/>
    <cellStyle name="40% — akcent 2" xfId="37"/>
    <cellStyle name="40% - akcent 2 2" xfId="38"/>
    <cellStyle name="40% - akcent 3" xfId="39"/>
    <cellStyle name="40% — akcent 3" xfId="40"/>
    <cellStyle name="40% - akcent 3 2" xfId="41"/>
    <cellStyle name="40% - akcent 4" xfId="42"/>
    <cellStyle name="40% — akcent 4" xfId="43"/>
    <cellStyle name="40% - akcent 4 2" xfId="44"/>
    <cellStyle name="40% - akcent 5" xfId="45"/>
    <cellStyle name="40% — akcent 5" xfId="46"/>
    <cellStyle name="40% - akcent 5 2" xfId="47"/>
    <cellStyle name="40% - akcent 6" xfId="48"/>
    <cellStyle name="40% — akcent 6" xfId="49"/>
    <cellStyle name="40% - akcent 6 2" xfId="50"/>
    <cellStyle name="60% - akcent 1" xfId="51"/>
    <cellStyle name="60% — akcent 1" xfId="52"/>
    <cellStyle name="60% - akcent 1 2" xfId="53"/>
    <cellStyle name="60% - akcent 2" xfId="54"/>
    <cellStyle name="60% — akcent 2" xfId="55"/>
    <cellStyle name="60% - akcent 2 2" xfId="56"/>
    <cellStyle name="60% - akcent 3" xfId="57"/>
    <cellStyle name="60% — akcent 3" xfId="58"/>
    <cellStyle name="60% - akcent 3 2" xfId="59"/>
    <cellStyle name="60% - akcent 4" xfId="60"/>
    <cellStyle name="60% — akcent 4" xfId="61"/>
    <cellStyle name="60% - akcent 4 2" xfId="62"/>
    <cellStyle name="60% - akcent 5" xfId="63"/>
    <cellStyle name="60% — akcent 5" xfId="64"/>
    <cellStyle name="60% - akcent 5 2" xfId="65"/>
    <cellStyle name="60% - akcent 6" xfId="66"/>
    <cellStyle name="60% — akcent 6" xfId="67"/>
    <cellStyle name="60% - akcent 6 2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" xfId="85"/>
    <cellStyle name="Dobre 2" xfId="86"/>
    <cellStyle name="Dobry" xfId="87"/>
    <cellStyle name="Comma" xfId="88"/>
    <cellStyle name="Comma [0]" xfId="89"/>
    <cellStyle name="Dziesiętny 10" xfId="90"/>
    <cellStyle name="Dziesiętny 11" xfId="91"/>
    <cellStyle name="Dziesiętny 12" xfId="92"/>
    <cellStyle name="Dziesiętny 13" xfId="93"/>
    <cellStyle name="Dziesiętny 14" xfId="94"/>
    <cellStyle name="Dziesiętny 15" xfId="95"/>
    <cellStyle name="Dziesiętny 16" xfId="96"/>
    <cellStyle name="Dziesiętny 2" xfId="97"/>
    <cellStyle name="Dziesiętny 3" xfId="98"/>
    <cellStyle name="Dziesiętny 4" xfId="99"/>
    <cellStyle name="Dziesiętny 5" xfId="100"/>
    <cellStyle name="Dziesiętny 6" xfId="101"/>
    <cellStyle name="Dziesiętny 7" xfId="102"/>
    <cellStyle name="Dziesiętny 8" xfId="103"/>
    <cellStyle name="Dziesiętny 9" xfId="104"/>
    <cellStyle name="Excel Built-in Normal" xfId="105"/>
    <cellStyle name="Excel Built-in Normal 1" xfId="106"/>
    <cellStyle name="Hyperlink" xfId="107"/>
    <cellStyle name="Hiperłącze 2" xfId="108"/>
    <cellStyle name="Komórka połączona" xfId="109"/>
    <cellStyle name="Komórka połączona 2" xfId="110"/>
    <cellStyle name="Komórka zaznaczona" xfId="111"/>
    <cellStyle name="Komórka zaznaczona 2" xfId="112"/>
    <cellStyle name="Nagłówek 1" xfId="113"/>
    <cellStyle name="Nagłówek 1 2" xfId="114"/>
    <cellStyle name="Nagłówek 2" xfId="115"/>
    <cellStyle name="Nagłówek 2 2" xfId="116"/>
    <cellStyle name="Nagłówek 3" xfId="117"/>
    <cellStyle name="Nagłówek 3 2" xfId="118"/>
    <cellStyle name="Nagłówek 4" xfId="119"/>
    <cellStyle name="Nagłówek 4 2" xfId="120"/>
    <cellStyle name="Neutralne" xfId="121"/>
    <cellStyle name="Neutralne 2" xfId="122"/>
    <cellStyle name="Neutralny" xfId="123"/>
    <cellStyle name="Normalny 10" xfId="124"/>
    <cellStyle name="Normalny 11" xfId="125"/>
    <cellStyle name="Normalny 2" xfId="126"/>
    <cellStyle name="Normalny 2 2" xfId="127"/>
    <cellStyle name="Normalny 2 3" xfId="128"/>
    <cellStyle name="Normalny 3" xfId="129"/>
    <cellStyle name="Normalny 4" xfId="130"/>
    <cellStyle name="Normalny 4 2" xfId="131"/>
    <cellStyle name="Normalny 5" xfId="132"/>
    <cellStyle name="Normalny 6" xfId="133"/>
    <cellStyle name="Normalny 7" xfId="134"/>
    <cellStyle name="Normalny 8" xfId="135"/>
    <cellStyle name="Normalny 9" xfId="136"/>
    <cellStyle name="Normalny_budynki" xfId="137"/>
    <cellStyle name="Normalny_elektronika " xfId="138"/>
    <cellStyle name="Normalny_pozostałe dane" xfId="139"/>
    <cellStyle name="Obliczenia" xfId="140"/>
    <cellStyle name="Obliczenia 2" xfId="141"/>
    <cellStyle name="Followed Hyperlink" xfId="142"/>
    <cellStyle name="Percent" xfId="143"/>
    <cellStyle name="Suma" xfId="144"/>
    <cellStyle name="Suma 2" xfId="145"/>
    <cellStyle name="Tekst objaśnienia" xfId="146"/>
    <cellStyle name="Tekst objaśnienia 2" xfId="147"/>
    <cellStyle name="Tekst ostrzeżenia" xfId="148"/>
    <cellStyle name="Tekst ostrzeżenia 2" xfId="149"/>
    <cellStyle name="Tytuł" xfId="150"/>
    <cellStyle name="Tytuł 2" xfId="151"/>
    <cellStyle name="Uwaga" xfId="152"/>
    <cellStyle name="Uwaga 2" xfId="153"/>
    <cellStyle name="Currency" xfId="154"/>
    <cellStyle name="Currency [0]" xfId="155"/>
    <cellStyle name="Walutowy 10" xfId="156"/>
    <cellStyle name="Walutowy 11" xfId="157"/>
    <cellStyle name="Walutowy 12" xfId="158"/>
    <cellStyle name="Walutowy 13" xfId="159"/>
    <cellStyle name="Walutowy 14" xfId="160"/>
    <cellStyle name="Walutowy 15" xfId="161"/>
    <cellStyle name="Walutowy 16" xfId="162"/>
    <cellStyle name="Walutowy 17" xfId="163"/>
    <cellStyle name="Walutowy 18" xfId="164"/>
    <cellStyle name="Walutowy 19" xfId="165"/>
    <cellStyle name="Walutowy 2" xfId="166"/>
    <cellStyle name="Walutowy 2 2" xfId="167"/>
    <cellStyle name="Walutowy 2 3" xfId="168"/>
    <cellStyle name="Walutowy 2 3 2" xfId="169"/>
    <cellStyle name="Walutowy 20" xfId="170"/>
    <cellStyle name="Walutowy 21" xfId="171"/>
    <cellStyle name="Walutowy 22" xfId="172"/>
    <cellStyle name="Walutowy 23" xfId="173"/>
    <cellStyle name="Walutowy 24" xfId="174"/>
    <cellStyle name="Walutowy 25" xfId="175"/>
    <cellStyle name="Walutowy 26" xfId="176"/>
    <cellStyle name="Walutowy 27" xfId="177"/>
    <cellStyle name="Walutowy 27 2" xfId="178"/>
    <cellStyle name="Walutowy 3" xfId="179"/>
    <cellStyle name="Walutowy 3 2" xfId="180"/>
    <cellStyle name="Walutowy 4" xfId="181"/>
    <cellStyle name="Walutowy 4 2" xfId="182"/>
    <cellStyle name="Walutowy 5" xfId="183"/>
    <cellStyle name="Walutowy 6" xfId="184"/>
    <cellStyle name="Walutowy 7" xfId="185"/>
    <cellStyle name="Walutowy 8" xfId="186"/>
    <cellStyle name="Walutowy 9" xfId="187"/>
    <cellStyle name="Złe" xfId="188"/>
    <cellStyle name="Złe 2" xfId="189"/>
    <cellStyle name="Zły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="67" zoomScaleNormal="72" zoomScaleSheetLayoutView="67" zoomScalePageLayoutView="0" workbookViewId="0" topLeftCell="A1">
      <pane ySplit="3" topLeftCell="A13" activePane="bottomLeft" state="frozen"/>
      <selection pane="topLeft" activeCell="F1" sqref="F1"/>
      <selection pane="bottomLeft" activeCell="I17" sqref="I17:I23"/>
    </sheetView>
  </sheetViews>
  <sheetFormatPr defaultColWidth="9.140625" defaultRowHeight="12.75"/>
  <cols>
    <col min="1" max="1" width="5.421875" style="1" customWidth="1"/>
    <col min="2" max="2" width="59.140625" style="2" bestFit="1" customWidth="1"/>
    <col min="3" max="3" width="47.7109375" style="2" bestFit="1" customWidth="1"/>
    <col min="4" max="4" width="16.421875" style="1" customWidth="1"/>
    <col min="5" max="5" width="12.7109375" style="1" customWidth="1"/>
    <col min="6" max="6" width="11.7109375" style="1" customWidth="1"/>
    <col min="7" max="7" width="24.421875" style="3" customWidth="1"/>
    <col min="8" max="8" width="15.7109375" style="1" customWidth="1"/>
    <col min="9" max="9" width="14.57421875" style="1" customWidth="1"/>
    <col min="10" max="16384" width="9.140625" style="6" customWidth="1"/>
  </cols>
  <sheetData>
    <row r="1" spans="2:8" ht="12.75">
      <c r="B1" s="7" t="s">
        <v>0</v>
      </c>
      <c r="C1" s="7"/>
      <c r="H1" s="8"/>
    </row>
    <row r="3" spans="1:9" ht="100.5" customHeight="1">
      <c r="A3" s="164" t="s">
        <v>1</v>
      </c>
      <c r="B3" s="164" t="s">
        <v>2</v>
      </c>
      <c r="C3" s="164" t="s">
        <v>3</v>
      </c>
      <c r="D3" s="164" t="s">
        <v>4</v>
      </c>
      <c r="E3" s="164" t="s">
        <v>5</v>
      </c>
      <c r="F3" s="164" t="s">
        <v>6</v>
      </c>
      <c r="G3" s="156" t="s">
        <v>9</v>
      </c>
      <c r="H3" s="156" t="s">
        <v>7</v>
      </c>
      <c r="I3" s="156" t="s">
        <v>8</v>
      </c>
    </row>
    <row r="4" spans="1:9" s="2" customFormat="1" ht="41.25" customHeight="1">
      <c r="A4" s="183">
        <v>1</v>
      </c>
      <c r="B4" s="184" t="s">
        <v>10</v>
      </c>
      <c r="C4" s="184" t="s">
        <v>11</v>
      </c>
      <c r="D4" s="146" t="s">
        <v>12</v>
      </c>
      <c r="E4" s="185" t="s">
        <v>13</v>
      </c>
      <c r="F4" s="185" t="s">
        <v>14</v>
      </c>
      <c r="G4" s="146"/>
      <c r="H4" s="146">
        <v>105</v>
      </c>
      <c r="I4" s="146" t="s">
        <v>15</v>
      </c>
    </row>
    <row r="5" spans="1:9" s="13" customFormat="1" ht="41.25" customHeight="1">
      <c r="A5" s="183">
        <v>2</v>
      </c>
      <c r="B5" s="184" t="s">
        <v>17</v>
      </c>
      <c r="C5" s="184" t="s">
        <v>18</v>
      </c>
      <c r="D5" s="223" t="s">
        <v>19</v>
      </c>
      <c r="E5" s="185" t="s">
        <v>20</v>
      </c>
      <c r="F5" s="185" t="s">
        <v>21</v>
      </c>
      <c r="G5" s="146" t="s">
        <v>22</v>
      </c>
      <c r="H5" s="146">
        <v>38</v>
      </c>
      <c r="I5" s="146" t="s">
        <v>15</v>
      </c>
    </row>
    <row r="6" spans="1:9" s="2" customFormat="1" ht="86.25" customHeight="1">
      <c r="A6" s="183">
        <v>3</v>
      </c>
      <c r="B6" s="158" t="s">
        <v>905</v>
      </c>
      <c r="C6" s="184" t="s">
        <v>906</v>
      </c>
      <c r="D6" s="146" t="s">
        <v>24</v>
      </c>
      <c r="E6" s="185" t="s">
        <v>25</v>
      </c>
      <c r="F6" s="185" t="s">
        <v>21</v>
      </c>
      <c r="G6" s="146" t="s">
        <v>1078</v>
      </c>
      <c r="H6" s="146">
        <v>21</v>
      </c>
      <c r="I6" s="146"/>
    </row>
    <row r="7" spans="1:9" s="2" customFormat="1" ht="41.25" customHeight="1">
      <c r="A7" s="183">
        <v>4</v>
      </c>
      <c r="B7" s="184" t="s">
        <v>1082</v>
      </c>
      <c r="C7" s="184" t="s">
        <v>913</v>
      </c>
      <c r="D7" s="146" t="s">
        <v>27</v>
      </c>
      <c r="E7" s="185" t="s">
        <v>28</v>
      </c>
      <c r="F7" s="185" t="s">
        <v>29</v>
      </c>
      <c r="G7" s="146" t="s">
        <v>879</v>
      </c>
      <c r="H7" s="146">
        <v>79</v>
      </c>
      <c r="I7" s="146">
        <v>110</v>
      </c>
    </row>
    <row r="8" spans="1:9" s="2" customFormat="1" ht="41.25" customHeight="1">
      <c r="A8" s="183">
        <v>5</v>
      </c>
      <c r="B8" s="184" t="s">
        <v>1018</v>
      </c>
      <c r="C8" s="184" t="s">
        <v>30</v>
      </c>
      <c r="D8" s="146" t="s">
        <v>31</v>
      </c>
      <c r="E8" s="185" t="s">
        <v>32</v>
      </c>
      <c r="F8" s="185" t="s">
        <v>33</v>
      </c>
      <c r="G8" s="146" t="s">
        <v>34</v>
      </c>
      <c r="H8" s="146">
        <v>67</v>
      </c>
      <c r="I8" s="146">
        <v>90</v>
      </c>
    </row>
    <row r="9" spans="1:9" s="2" customFormat="1" ht="41.25" customHeight="1">
      <c r="A9" s="183">
        <v>6</v>
      </c>
      <c r="B9" s="184" t="s">
        <v>35</v>
      </c>
      <c r="C9" s="184" t="s">
        <v>36</v>
      </c>
      <c r="D9" s="146" t="s">
        <v>37</v>
      </c>
      <c r="E9" s="185" t="s">
        <v>38</v>
      </c>
      <c r="F9" s="185" t="s">
        <v>33</v>
      </c>
      <c r="G9" s="146" t="s">
        <v>39</v>
      </c>
      <c r="H9" s="146">
        <v>49</v>
      </c>
      <c r="I9" s="146">
        <v>78</v>
      </c>
    </row>
    <row r="10" spans="1:9" s="13" customFormat="1" ht="55.5" customHeight="1">
      <c r="A10" s="183">
        <v>7</v>
      </c>
      <c r="B10" s="184" t="s">
        <v>40</v>
      </c>
      <c r="C10" s="184" t="s">
        <v>41</v>
      </c>
      <c r="D10" s="146" t="s">
        <v>42</v>
      </c>
      <c r="E10" s="185" t="s">
        <v>43</v>
      </c>
      <c r="F10" s="185" t="s">
        <v>1094</v>
      </c>
      <c r="G10" s="146" t="s">
        <v>1095</v>
      </c>
      <c r="H10" s="146">
        <v>13</v>
      </c>
      <c r="I10" s="146"/>
    </row>
    <row r="11" spans="1:9" s="2" customFormat="1" ht="94.5" customHeight="1">
      <c r="A11" s="183">
        <v>8</v>
      </c>
      <c r="B11" s="184" t="s">
        <v>44</v>
      </c>
      <c r="C11" s="184" t="s">
        <v>1053</v>
      </c>
      <c r="D11" s="146" t="s">
        <v>45</v>
      </c>
      <c r="E11" s="185" t="s">
        <v>46</v>
      </c>
      <c r="F11" s="185" t="s">
        <v>47</v>
      </c>
      <c r="G11" s="146" t="s">
        <v>48</v>
      </c>
      <c r="H11" s="146">
        <v>20</v>
      </c>
      <c r="I11" s="183" t="s">
        <v>15</v>
      </c>
    </row>
    <row r="12" spans="1:9" s="13" customFormat="1" ht="41.25" customHeight="1">
      <c r="A12" s="183">
        <v>9</v>
      </c>
      <c r="B12" s="184" t="s">
        <v>1019</v>
      </c>
      <c r="C12" s="184" t="s">
        <v>1607</v>
      </c>
      <c r="D12" s="146" t="s">
        <v>50</v>
      </c>
      <c r="E12" s="185" t="s">
        <v>51</v>
      </c>
      <c r="F12" s="185" t="s">
        <v>1619</v>
      </c>
      <c r="G12" s="146" t="s">
        <v>1377</v>
      </c>
      <c r="H12" s="146">
        <v>15</v>
      </c>
      <c r="I12" s="146"/>
    </row>
    <row r="13" spans="1:9" s="13" customFormat="1" ht="41.25" customHeight="1">
      <c r="A13" s="183">
        <v>10</v>
      </c>
      <c r="B13" s="184" t="s">
        <v>1020</v>
      </c>
      <c r="C13" s="184" t="s">
        <v>52</v>
      </c>
      <c r="D13" s="146" t="s">
        <v>53</v>
      </c>
      <c r="E13" s="185" t="s">
        <v>54</v>
      </c>
      <c r="F13" s="185" t="s">
        <v>55</v>
      </c>
      <c r="G13" s="146" t="s">
        <v>56</v>
      </c>
      <c r="H13" s="146">
        <v>13</v>
      </c>
      <c r="I13" s="146">
        <v>8</v>
      </c>
    </row>
    <row r="14" spans="1:9" s="2" customFormat="1" ht="41.25" customHeight="1">
      <c r="A14" s="183">
        <v>11</v>
      </c>
      <c r="B14" s="158" t="s">
        <v>1021</v>
      </c>
      <c r="C14" s="158" t="s">
        <v>59</v>
      </c>
      <c r="D14" s="146" t="s">
        <v>60</v>
      </c>
      <c r="E14" s="185" t="s">
        <v>61</v>
      </c>
      <c r="F14" s="185" t="s">
        <v>62</v>
      </c>
      <c r="G14" s="146" t="s">
        <v>56</v>
      </c>
      <c r="H14" s="146">
        <v>74</v>
      </c>
      <c r="I14" s="317">
        <v>127</v>
      </c>
    </row>
    <row r="15" spans="1:9" s="2" customFormat="1" ht="41.25" customHeight="1">
      <c r="A15" s="183">
        <v>12</v>
      </c>
      <c r="B15" s="158" t="s">
        <v>63</v>
      </c>
      <c r="C15" s="158" t="s">
        <v>64</v>
      </c>
      <c r="D15" s="146" t="s">
        <v>65</v>
      </c>
      <c r="E15" s="185" t="s">
        <v>66</v>
      </c>
      <c r="F15" s="185" t="s">
        <v>33</v>
      </c>
      <c r="G15" s="146" t="s">
        <v>56</v>
      </c>
      <c r="H15" s="146">
        <v>70</v>
      </c>
      <c r="I15" s="146">
        <v>61</v>
      </c>
    </row>
    <row r="16" spans="1:9" s="2" customFormat="1" ht="41.25" customHeight="1">
      <c r="A16" s="183">
        <v>13</v>
      </c>
      <c r="B16" s="184" t="s">
        <v>67</v>
      </c>
      <c r="C16" s="184" t="s">
        <v>68</v>
      </c>
      <c r="D16" s="146" t="s">
        <v>69</v>
      </c>
      <c r="E16" s="185" t="s">
        <v>70</v>
      </c>
      <c r="F16" s="185" t="s">
        <v>55</v>
      </c>
      <c r="G16" s="146" t="s">
        <v>946</v>
      </c>
      <c r="H16" s="146">
        <v>42</v>
      </c>
      <c r="I16" s="146">
        <v>314</v>
      </c>
    </row>
    <row r="17" spans="1:9" s="2" customFormat="1" ht="41.25" customHeight="1">
      <c r="A17" s="183">
        <v>14</v>
      </c>
      <c r="B17" s="184" t="s">
        <v>1022</v>
      </c>
      <c r="C17" s="184" t="s">
        <v>71</v>
      </c>
      <c r="D17" s="146" t="s">
        <v>950</v>
      </c>
      <c r="E17" s="185" t="s">
        <v>72</v>
      </c>
      <c r="F17" s="185" t="s">
        <v>55</v>
      </c>
      <c r="G17" s="146" t="s">
        <v>73</v>
      </c>
      <c r="H17" s="146">
        <v>72</v>
      </c>
      <c r="I17" s="146">
        <v>188</v>
      </c>
    </row>
    <row r="18" spans="1:9" s="2" customFormat="1" ht="12.75">
      <c r="A18" s="183">
        <v>15</v>
      </c>
      <c r="B18" s="184" t="s">
        <v>1023</v>
      </c>
      <c r="C18" s="184" t="s">
        <v>75</v>
      </c>
      <c r="D18" s="146" t="s">
        <v>76</v>
      </c>
      <c r="E18" s="185" t="s">
        <v>77</v>
      </c>
      <c r="F18" s="185" t="s">
        <v>55</v>
      </c>
      <c r="G18" s="146" t="s">
        <v>1167</v>
      </c>
      <c r="H18" s="146">
        <v>52</v>
      </c>
      <c r="I18" s="146">
        <v>475</v>
      </c>
    </row>
    <row r="19" spans="1:9" s="2" customFormat="1" ht="38.25">
      <c r="A19" s="183">
        <v>16</v>
      </c>
      <c r="B19" s="184" t="s">
        <v>1024</v>
      </c>
      <c r="C19" s="184" t="s">
        <v>79</v>
      </c>
      <c r="D19" s="146" t="s">
        <v>80</v>
      </c>
      <c r="E19" s="185" t="s">
        <v>81</v>
      </c>
      <c r="F19" s="185" t="s">
        <v>55</v>
      </c>
      <c r="G19" s="146" t="s">
        <v>884</v>
      </c>
      <c r="H19" s="146">
        <v>40</v>
      </c>
      <c r="I19" s="146">
        <v>306</v>
      </c>
    </row>
    <row r="20" spans="1:9" s="2" customFormat="1" ht="41.25" customHeight="1">
      <c r="A20" s="183">
        <v>17</v>
      </c>
      <c r="B20" s="184" t="s">
        <v>82</v>
      </c>
      <c r="C20" s="184" t="s">
        <v>83</v>
      </c>
      <c r="D20" s="146" t="s">
        <v>84</v>
      </c>
      <c r="E20" s="185" t="s">
        <v>85</v>
      </c>
      <c r="F20" s="185" t="s">
        <v>86</v>
      </c>
      <c r="G20" s="146" t="s">
        <v>87</v>
      </c>
      <c r="H20" s="146">
        <v>48</v>
      </c>
      <c r="I20" s="146">
        <v>530</v>
      </c>
    </row>
    <row r="21" spans="1:9" s="2" customFormat="1" ht="41.25" customHeight="1">
      <c r="A21" s="183">
        <v>18</v>
      </c>
      <c r="B21" s="184" t="s">
        <v>88</v>
      </c>
      <c r="C21" s="184" t="s">
        <v>89</v>
      </c>
      <c r="D21" s="146" t="s">
        <v>90</v>
      </c>
      <c r="E21" s="424" t="s">
        <v>91</v>
      </c>
      <c r="F21" s="185" t="s">
        <v>92</v>
      </c>
      <c r="G21" s="146" t="s">
        <v>87</v>
      </c>
      <c r="H21" s="146">
        <v>24</v>
      </c>
      <c r="I21" s="146">
        <v>147</v>
      </c>
    </row>
    <row r="22" spans="1:9" s="2" customFormat="1" ht="41.25" customHeight="1">
      <c r="A22" s="183">
        <v>19</v>
      </c>
      <c r="B22" s="158" t="s">
        <v>1025</v>
      </c>
      <c r="C22" s="158" t="s">
        <v>94</v>
      </c>
      <c r="D22" s="146" t="s">
        <v>95</v>
      </c>
      <c r="E22" s="185" t="s">
        <v>96</v>
      </c>
      <c r="F22" s="185" t="s">
        <v>1016</v>
      </c>
      <c r="G22" s="146" t="s">
        <v>34</v>
      </c>
      <c r="H22" s="146">
        <v>9</v>
      </c>
      <c r="I22" s="146">
        <v>32</v>
      </c>
    </row>
    <row r="23" spans="1:9" ht="41.25" customHeight="1">
      <c r="A23" s="183">
        <v>20</v>
      </c>
      <c r="B23" s="158" t="s">
        <v>97</v>
      </c>
      <c r="C23" s="158" t="s">
        <v>98</v>
      </c>
      <c r="D23" s="183" t="s">
        <v>99</v>
      </c>
      <c r="E23" s="183">
        <v>146824357</v>
      </c>
      <c r="F23" s="183" t="s">
        <v>55</v>
      </c>
      <c r="G23" s="183" t="s">
        <v>100</v>
      </c>
      <c r="H23" s="183">
        <v>67</v>
      </c>
      <c r="I23" s="183"/>
    </row>
  </sheetData>
  <sheetProtection selectLockedCells="1" selectUnlockedCell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4"/>
  <sheetViews>
    <sheetView view="pageBreakPreview" zoomScale="71" zoomScaleNormal="34" zoomScaleSheetLayoutView="71" zoomScalePageLayoutView="0" workbookViewId="0" topLeftCell="A1">
      <pane ySplit="3" topLeftCell="A157" activePane="bottomLeft" state="frozen"/>
      <selection pane="topLeft" activeCell="R1" sqref="R1"/>
      <selection pane="bottomLeft" activeCell="H164" sqref="H164"/>
    </sheetView>
  </sheetViews>
  <sheetFormatPr defaultColWidth="9.140625" defaultRowHeight="12.75"/>
  <cols>
    <col min="1" max="1" width="4.28125" style="3" customWidth="1"/>
    <col min="2" max="2" width="35.28125" style="14" customWidth="1"/>
    <col min="3" max="3" width="22.140625" style="15" customWidth="1"/>
    <col min="4" max="5" width="17.00390625" style="14" customWidth="1"/>
    <col min="6" max="6" width="17.8515625" style="14" customWidth="1"/>
    <col min="7" max="7" width="12.57421875" style="5" customWidth="1"/>
    <col min="8" max="9" width="21.57421875" style="16" customWidth="1"/>
    <col min="10" max="10" width="38.421875" style="14" customWidth="1"/>
    <col min="11" max="11" width="30.421875" style="14" customWidth="1"/>
    <col min="12" max="12" width="5.00390625" style="14" customWidth="1"/>
    <col min="13" max="13" width="23.7109375" style="14" customWidth="1"/>
    <col min="14" max="14" width="27.28125" style="14" customWidth="1"/>
    <col min="15" max="15" width="25.8515625" style="14" customWidth="1"/>
    <col min="16" max="16" width="18.7109375" style="14" customWidth="1"/>
    <col min="17" max="17" width="19.8515625" style="14" customWidth="1"/>
    <col min="18" max="23" width="17.421875" style="5" customWidth="1"/>
    <col min="24" max="16384" width="9.140625" style="6" customWidth="1"/>
  </cols>
  <sheetData>
    <row r="1" spans="1:10" ht="13.5" thickBot="1">
      <c r="A1" s="157" t="s">
        <v>101</v>
      </c>
      <c r="J1" s="18"/>
    </row>
    <row r="2" spans="1:23" ht="77.25" customHeight="1" thickBot="1">
      <c r="A2" s="546" t="s">
        <v>102</v>
      </c>
      <c r="B2" s="541" t="s">
        <v>103</v>
      </c>
      <c r="C2" s="541" t="s">
        <v>104</v>
      </c>
      <c r="D2" s="541" t="s">
        <v>105</v>
      </c>
      <c r="E2" s="542" t="s">
        <v>892</v>
      </c>
      <c r="F2" s="541" t="s">
        <v>106</v>
      </c>
      <c r="G2" s="541" t="s">
        <v>107</v>
      </c>
      <c r="H2" s="544" t="s">
        <v>987</v>
      </c>
      <c r="I2" s="544" t="s">
        <v>988</v>
      </c>
      <c r="J2" s="541" t="s">
        <v>108</v>
      </c>
      <c r="K2" s="541" t="s">
        <v>109</v>
      </c>
      <c r="L2" s="540" t="s">
        <v>111</v>
      </c>
      <c r="M2" s="538" t="s">
        <v>901</v>
      </c>
      <c r="N2" s="538" t="s">
        <v>897</v>
      </c>
      <c r="O2" s="537" t="s">
        <v>110</v>
      </c>
      <c r="P2" s="537"/>
      <c r="Q2" s="537"/>
      <c r="R2" s="537" t="s">
        <v>1626</v>
      </c>
      <c r="S2" s="537"/>
      <c r="T2" s="537"/>
      <c r="U2" s="537"/>
      <c r="V2" s="537"/>
      <c r="W2" s="537"/>
    </row>
    <row r="3" spans="1:23" ht="35.25" customHeight="1" thickBot="1">
      <c r="A3" s="546"/>
      <c r="B3" s="541"/>
      <c r="C3" s="541"/>
      <c r="D3" s="541"/>
      <c r="E3" s="543"/>
      <c r="F3" s="541"/>
      <c r="G3" s="541"/>
      <c r="H3" s="545"/>
      <c r="I3" s="545"/>
      <c r="J3" s="541"/>
      <c r="K3" s="541"/>
      <c r="L3" s="540"/>
      <c r="M3" s="539"/>
      <c r="N3" s="539"/>
      <c r="O3" s="21" t="s">
        <v>112</v>
      </c>
      <c r="P3" s="21" t="s">
        <v>113</v>
      </c>
      <c r="Q3" s="21" t="s">
        <v>114</v>
      </c>
      <c r="R3" s="21" t="s">
        <v>115</v>
      </c>
      <c r="S3" s="21" t="s">
        <v>116</v>
      </c>
      <c r="T3" s="21" t="s">
        <v>117</v>
      </c>
      <c r="U3" s="21" t="s">
        <v>118</v>
      </c>
      <c r="V3" s="21" t="s">
        <v>119</v>
      </c>
      <c r="W3" s="21" t="s">
        <v>120</v>
      </c>
    </row>
    <row r="4" spans="1:23" ht="12.75" customHeight="1">
      <c r="A4" s="172" t="s">
        <v>121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2" t="str">
        <f>A4</f>
        <v>1.Starostwo Powiatowe</v>
      </c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s="2" customFormat="1" ht="51">
      <c r="A5" s="19">
        <v>1</v>
      </c>
      <c r="B5" s="22" t="s">
        <v>123</v>
      </c>
      <c r="C5" s="198" t="s">
        <v>124</v>
      </c>
      <c r="D5" s="19" t="s">
        <v>125</v>
      </c>
      <c r="E5" s="19" t="s">
        <v>16</v>
      </c>
      <c r="F5" s="19" t="s">
        <v>16</v>
      </c>
      <c r="G5" s="19" t="s">
        <v>126</v>
      </c>
      <c r="H5" s="199">
        <v>1319258.03</v>
      </c>
      <c r="I5" s="199" t="s">
        <v>989</v>
      </c>
      <c r="J5" s="200" t="s">
        <v>127</v>
      </c>
      <c r="K5" s="19" t="s">
        <v>128</v>
      </c>
      <c r="L5" s="19">
        <f>A5</f>
        <v>1</v>
      </c>
      <c r="M5" s="19" t="s">
        <v>902</v>
      </c>
      <c r="N5" s="19"/>
      <c r="O5" s="19"/>
      <c r="P5" s="19"/>
      <c r="Q5" s="19"/>
      <c r="R5" s="19" t="s">
        <v>129</v>
      </c>
      <c r="S5" s="19" t="s">
        <v>130</v>
      </c>
      <c r="T5" s="19" t="s">
        <v>130</v>
      </c>
      <c r="U5" s="19" t="s">
        <v>131</v>
      </c>
      <c r="V5" s="19" t="s">
        <v>57</v>
      </c>
      <c r="W5" s="19" t="s">
        <v>132</v>
      </c>
    </row>
    <row r="6" spans="1:23" s="2" customFormat="1" ht="25.5">
      <c r="A6" s="19">
        <v>2</v>
      </c>
      <c r="B6" s="22" t="s">
        <v>133</v>
      </c>
      <c r="C6" s="198"/>
      <c r="D6" s="19" t="s">
        <v>125</v>
      </c>
      <c r="E6" s="19" t="s">
        <v>16</v>
      </c>
      <c r="F6" s="19" t="s">
        <v>16</v>
      </c>
      <c r="G6" s="19" t="s">
        <v>126</v>
      </c>
      <c r="H6" s="199">
        <v>48146.6</v>
      </c>
      <c r="I6" s="199" t="s">
        <v>989</v>
      </c>
      <c r="J6" s="201"/>
      <c r="K6" s="19" t="s">
        <v>134</v>
      </c>
      <c r="L6" s="19">
        <f aca="true" t="shared" si="0" ref="L6:L15">A6</f>
        <v>2</v>
      </c>
      <c r="M6" s="19" t="s">
        <v>902</v>
      </c>
      <c r="N6" s="19"/>
      <c r="O6" s="19"/>
      <c r="P6" s="19"/>
      <c r="Q6" s="19"/>
      <c r="R6" s="19" t="s">
        <v>135</v>
      </c>
      <c r="S6" s="19" t="s">
        <v>135</v>
      </c>
      <c r="T6" s="19" t="s">
        <v>135</v>
      </c>
      <c r="U6" s="19" t="s">
        <v>135</v>
      </c>
      <c r="V6" s="19" t="s">
        <v>135</v>
      </c>
      <c r="W6" s="19" t="s">
        <v>135</v>
      </c>
    </row>
    <row r="7" spans="1:23" s="2" customFormat="1" ht="25.5">
      <c r="A7" s="19">
        <v>3</v>
      </c>
      <c r="B7" s="22" t="s">
        <v>136</v>
      </c>
      <c r="C7" s="198"/>
      <c r="D7" s="19" t="s">
        <v>125</v>
      </c>
      <c r="E7" s="19" t="s">
        <v>16</v>
      </c>
      <c r="F7" s="19" t="s">
        <v>16</v>
      </c>
      <c r="G7" s="19" t="s">
        <v>126</v>
      </c>
      <c r="H7" s="199">
        <v>78211.96</v>
      </c>
      <c r="I7" s="199" t="s">
        <v>989</v>
      </c>
      <c r="J7" s="201"/>
      <c r="K7" s="19" t="s">
        <v>128</v>
      </c>
      <c r="L7" s="19">
        <f t="shared" si="0"/>
        <v>3</v>
      </c>
      <c r="M7" s="19" t="s">
        <v>902</v>
      </c>
      <c r="N7" s="19"/>
      <c r="O7" s="19"/>
      <c r="P7" s="19"/>
      <c r="Q7" s="19"/>
      <c r="R7" s="19" t="s">
        <v>137</v>
      </c>
      <c r="S7" s="19" t="s">
        <v>137</v>
      </c>
      <c r="T7" s="19" t="s">
        <v>132</v>
      </c>
      <c r="U7" s="19" t="s">
        <v>132</v>
      </c>
      <c r="V7" s="19" t="s">
        <v>57</v>
      </c>
      <c r="W7" s="19" t="s">
        <v>132</v>
      </c>
    </row>
    <row r="8" spans="1:23" s="2" customFormat="1" ht="25.5">
      <c r="A8" s="19">
        <v>4</v>
      </c>
      <c r="B8" s="22" t="s">
        <v>138</v>
      </c>
      <c r="C8" s="198"/>
      <c r="D8" s="19" t="s">
        <v>125</v>
      </c>
      <c r="E8" s="19" t="s">
        <v>16</v>
      </c>
      <c r="F8" s="19" t="s">
        <v>16</v>
      </c>
      <c r="G8" s="19" t="s">
        <v>126</v>
      </c>
      <c r="H8" s="199">
        <v>94653.2</v>
      </c>
      <c r="I8" s="199" t="s">
        <v>989</v>
      </c>
      <c r="J8" s="201"/>
      <c r="K8" s="19" t="s">
        <v>128</v>
      </c>
      <c r="L8" s="19">
        <f t="shared" si="0"/>
        <v>4</v>
      </c>
      <c r="M8" s="19" t="s">
        <v>902</v>
      </c>
      <c r="N8" s="19"/>
      <c r="O8" s="19"/>
      <c r="P8" s="19"/>
      <c r="Q8" s="19"/>
      <c r="R8" s="19" t="s">
        <v>57</v>
      </c>
      <c r="S8" s="19" t="s">
        <v>57</v>
      </c>
      <c r="T8" s="19" t="s">
        <v>57</v>
      </c>
      <c r="U8" s="19" t="s">
        <v>57</v>
      </c>
      <c r="V8" s="19" t="s">
        <v>57</v>
      </c>
      <c r="W8" s="19" t="s">
        <v>57</v>
      </c>
    </row>
    <row r="9" spans="1:23" s="2" customFormat="1" ht="25.5">
      <c r="A9" s="19">
        <v>5</v>
      </c>
      <c r="B9" s="22" t="s">
        <v>139</v>
      </c>
      <c r="C9" s="198"/>
      <c r="D9" s="19" t="s">
        <v>125</v>
      </c>
      <c r="E9" s="19" t="s">
        <v>16</v>
      </c>
      <c r="F9" s="19" t="s">
        <v>16</v>
      </c>
      <c r="G9" s="19" t="s">
        <v>126</v>
      </c>
      <c r="H9" s="199">
        <v>226352.27</v>
      </c>
      <c r="I9" s="199" t="s">
        <v>989</v>
      </c>
      <c r="J9" s="201"/>
      <c r="K9" s="19" t="s">
        <v>128</v>
      </c>
      <c r="L9" s="19">
        <f t="shared" si="0"/>
        <v>5</v>
      </c>
      <c r="M9" s="19" t="s">
        <v>902</v>
      </c>
      <c r="N9" s="19"/>
      <c r="O9" s="19"/>
      <c r="P9" s="19"/>
      <c r="Q9" s="19"/>
      <c r="R9" s="19" t="s">
        <v>57</v>
      </c>
      <c r="S9" s="19" t="s">
        <v>57</v>
      </c>
      <c r="T9" s="19" t="s">
        <v>57</v>
      </c>
      <c r="U9" s="19" t="s">
        <v>57</v>
      </c>
      <c r="V9" s="19" t="s">
        <v>57</v>
      </c>
      <c r="W9" s="19" t="s">
        <v>57</v>
      </c>
    </row>
    <row r="10" spans="1:23" s="2" customFormat="1" ht="25.5">
      <c r="A10" s="19">
        <v>6</v>
      </c>
      <c r="B10" s="22" t="s">
        <v>140</v>
      </c>
      <c r="C10" s="198"/>
      <c r="D10" s="19" t="s">
        <v>125</v>
      </c>
      <c r="E10" s="19" t="s">
        <v>16</v>
      </c>
      <c r="F10" s="19" t="s">
        <v>16</v>
      </c>
      <c r="G10" s="19" t="s">
        <v>126</v>
      </c>
      <c r="H10" s="199">
        <v>70400.2</v>
      </c>
      <c r="I10" s="199" t="s">
        <v>989</v>
      </c>
      <c r="J10" s="199"/>
      <c r="K10" s="19" t="s">
        <v>141</v>
      </c>
      <c r="L10" s="19">
        <f t="shared" si="0"/>
        <v>6</v>
      </c>
      <c r="M10" s="19" t="s">
        <v>903</v>
      </c>
      <c r="N10" s="19"/>
      <c r="O10" s="19"/>
      <c r="P10" s="19"/>
      <c r="Q10" s="19"/>
      <c r="R10" s="19" t="s">
        <v>142</v>
      </c>
      <c r="S10" s="19" t="s">
        <v>132</v>
      </c>
      <c r="T10" s="19" t="s">
        <v>132</v>
      </c>
      <c r="U10" s="19" t="s">
        <v>135</v>
      </c>
      <c r="V10" s="19" t="s">
        <v>57</v>
      </c>
      <c r="W10" s="19"/>
    </row>
    <row r="11" spans="1:23" s="2" customFormat="1" ht="25.5">
      <c r="A11" s="19">
        <v>7</v>
      </c>
      <c r="B11" s="22" t="s">
        <v>143</v>
      </c>
      <c r="C11" s="198"/>
      <c r="D11" s="19" t="s">
        <v>125</v>
      </c>
      <c r="E11" s="19" t="s">
        <v>16</v>
      </c>
      <c r="F11" s="19" t="s">
        <v>16</v>
      </c>
      <c r="G11" s="19" t="s">
        <v>126</v>
      </c>
      <c r="H11" s="199">
        <v>12592.7</v>
      </c>
      <c r="I11" s="199" t="s">
        <v>989</v>
      </c>
      <c r="J11" s="199"/>
      <c r="K11" s="19" t="s">
        <v>141</v>
      </c>
      <c r="L11" s="19">
        <f t="shared" si="0"/>
        <v>7</v>
      </c>
      <c r="M11" s="19" t="s">
        <v>903</v>
      </c>
      <c r="N11" s="19"/>
      <c r="O11" s="19"/>
      <c r="P11" s="19"/>
      <c r="Q11" s="19"/>
      <c r="R11" s="19" t="s">
        <v>135</v>
      </c>
      <c r="S11" s="19" t="s">
        <v>135</v>
      </c>
      <c r="T11" s="19" t="s">
        <v>135</v>
      </c>
      <c r="U11" s="19" t="s">
        <v>135</v>
      </c>
      <c r="V11" s="19" t="s">
        <v>57</v>
      </c>
      <c r="W11" s="19" t="s">
        <v>135</v>
      </c>
    </row>
    <row r="12" spans="1:23" s="2" customFormat="1" ht="27" customHeight="1">
      <c r="A12" s="19">
        <v>8</v>
      </c>
      <c r="B12" s="22" t="s">
        <v>144</v>
      </c>
      <c r="C12" s="198"/>
      <c r="D12" s="19" t="s">
        <v>16</v>
      </c>
      <c r="E12" s="19" t="s">
        <v>16</v>
      </c>
      <c r="F12" s="19" t="s">
        <v>16</v>
      </c>
      <c r="G12" s="19" t="s">
        <v>126</v>
      </c>
      <c r="H12" s="474">
        <v>46407.7</v>
      </c>
      <c r="I12" s="199" t="s">
        <v>989</v>
      </c>
      <c r="J12" s="23"/>
      <c r="K12" s="19" t="s">
        <v>145</v>
      </c>
      <c r="L12" s="19">
        <f t="shared" si="0"/>
        <v>8</v>
      </c>
      <c r="M12" s="19" t="s">
        <v>904</v>
      </c>
      <c r="N12" s="143"/>
      <c r="O12" s="143"/>
      <c r="P12" s="143"/>
      <c r="Q12" s="143"/>
      <c r="R12" s="19" t="s">
        <v>135</v>
      </c>
      <c r="S12" s="19" t="s">
        <v>135</v>
      </c>
      <c r="T12" s="19" t="s">
        <v>135</v>
      </c>
      <c r="U12" s="19" t="s">
        <v>135</v>
      </c>
      <c r="V12" s="19" t="s">
        <v>135</v>
      </c>
      <c r="W12" s="19" t="s">
        <v>135</v>
      </c>
    </row>
    <row r="13" spans="1:23" s="2" customFormat="1" ht="25.5" customHeight="1">
      <c r="A13" s="19">
        <v>9</v>
      </c>
      <c r="B13" s="22" t="s">
        <v>146</v>
      </c>
      <c r="C13" s="198"/>
      <c r="D13" s="19" t="s">
        <v>16</v>
      </c>
      <c r="E13" s="19" t="s">
        <v>16</v>
      </c>
      <c r="F13" s="19" t="s">
        <v>16</v>
      </c>
      <c r="G13" s="19" t="s">
        <v>126</v>
      </c>
      <c r="H13" s="474">
        <v>5203.79</v>
      </c>
      <c r="I13" s="199" t="s">
        <v>989</v>
      </c>
      <c r="J13" s="23"/>
      <c r="K13" s="19" t="s">
        <v>145</v>
      </c>
      <c r="L13" s="19">
        <f t="shared" si="0"/>
        <v>9</v>
      </c>
      <c r="M13" s="191" t="s">
        <v>904</v>
      </c>
      <c r="N13" s="146"/>
      <c r="O13" s="146"/>
      <c r="P13" s="146"/>
      <c r="Q13" s="146"/>
      <c r="R13" s="210" t="s">
        <v>135</v>
      </c>
      <c r="S13" s="19" t="s">
        <v>135</v>
      </c>
      <c r="T13" s="19" t="s">
        <v>135</v>
      </c>
      <c r="U13" s="19" t="s">
        <v>135</v>
      </c>
      <c r="V13" s="19" t="s">
        <v>57</v>
      </c>
      <c r="W13" s="19" t="s">
        <v>135</v>
      </c>
    </row>
    <row r="14" spans="1:23" s="2" customFormat="1" ht="25.5">
      <c r="A14" s="19">
        <v>10</v>
      </c>
      <c r="B14" s="22" t="s">
        <v>147</v>
      </c>
      <c r="C14" s="198"/>
      <c r="D14" s="19" t="s">
        <v>125</v>
      </c>
      <c r="E14" s="19" t="s">
        <v>16</v>
      </c>
      <c r="F14" s="19" t="s">
        <v>16</v>
      </c>
      <c r="G14" s="19" t="s">
        <v>126</v>
      </c>
      <c r="H14" s="474">
        <v>68426.36</v>
      </c>
      <c r="I14" s="199" t="s">
        <v>989</v>
      </c>
      <c r="J14" s="23"/>
      <c r="K14" s="19" t="s">
        <v>148</v>
      </c>
      <c r="L14" s="19">
        <f t="shared" si="0"/>
        <v>10</v>
      </c>
      <c r="M14" s="191"/>
      <c r="N14" s="146"/>
      <c r="O14" s="146"/>
      <c r="P14" s="146"/>
      <c r="Q14" s="146"/>
      <c r="R14" s="210" t="s">
        <v>132</v>
      </c>
      <c r="S14" s="19" t="s">
        <v>132</v>
      </c>
      <c r="T14" s="19" t="s">
        <v>132</v>
      </c>
      <c r="U14" s="19" t="s">
        <v>132</v>
      </c>
      <c r="V14" s="19" t="s">
        <v>132</v>
      </c>
      <c r="W14" s="19" t="s">
        <v>132</v>
      </c>
    </row>
    <row r="15" spans="1:23" s="187" customFormat="1" ht="25.5">
      <c r="A15" s="19">
        <v>11</v>
      </c>
      <c r="B15" s="204" t="s">
        <v>1315</v>
      </c>
      <c r="C15" s="204" t="s">
        <v>124</v>
      </c>
      <c r="D15" s="138" t="s">
        <v>125</v>
      </c>
      <c r="E15" s="138" t="s">
        <v>16</v>
      </c>
      <c r="F15" s="138" t="s">
        <v>16</v>
      </c>
      <c r="G15" s="138" t="s">
        <v>126</v>
      </c>
      <c r="H15" s="473">
        <v>290252</v>
      </c>
      <c r="I15" s="199" t="s">
        <v>989</v>
      </c>
      <c r="J15" s="23"/>
      <c r="K15" s="19" t="s">
        <v>1316</v>
      </c>
      <c r="L15" s="19">
        <f t="shared" si="0"/>
        <v>11</v>
      </c>
      <c r="M15" s="213" t="s">
        <v>1317</v>
      </c>
      <c r="N15" s="204"/>
      <c r="O15" s="188"/>
      <c r="P15" s="188"/>
      <c r="Q15" s="188"/>
      <c r="R15" s="221" t="s">
        <v>137</v>
      </c>
      <c r="S15" s="138" t="s">
        <v>130</v>
      </c>
      <c r="T15" s="138" t="s">
        <v>130</v>
      </c>
      <c r="U15" s="138" t="s">
        <v>130</v>
      </c>
      <c r="V15" s="138" t="s">
        <v>130</v>
      </c>
      <c r="W15" s="138" t="s">
        <v>130</v>
      </c>
    </row>
    <row r="16" spans="1:23" s="2" customFormat="1" ht="12.75" customHeight="1">
      <c r="A16" s="541" t="s">
        <v>151</v>
      </c>
      <c r="B16" s="541"/>
      <c r="C16" s="541"/>
      <c r="D16" s="541"/>
      <c r="E16" s="541"/>
      <c r="F16" s="541"/>
      <c r="G16" s="541"/>
      <c r="H16" s="24">
        <f>SUM(H5:H15)</f>
        <v>2259904.81</v>
      </c>
      <c r="I16" s="24"/>
      <c r="J16" s="22"/>
      <c r="K16" s="22"/>
      <c r="L16" s="22"/>
      <c r="M16" s="22"/>
      <c r="N16" s="209"/>
      <c r="O16" s="209"/>
      <c r="P16" s="209"/>
      <c r="Q16" s="209"/>
      <c r="R16" s="19"/>
      <c r="S16" s="19"/>
      <c r="T16" s="19"/>
      <c r="U16" s="19"/>
      <c r="V16" s="19"/>
      <c r="W16" s="19"/>
    </row>
    <row r="17" spans="1:23" ht="12.75">
      <c r="A17" s="172" t="s">
        <v>152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 t="str">
        <f>A17</f>
        <v>2. Powiatowy Urząd Pracy</v>
      </c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</row>
    <row r="18" spans="1:23" s="2" customFormat="1" ht="114.75">
      <c r="A18" s="19">
        <v>1</v>
      </c>
      <c r="B18" s="22" t="s">
        <v>153</v>
      </c>
      <c r="C18" s="198" t="s">
        <v>124</v>
      </c>
      <c r="D18" s="19" t="s">
        <v>154</v>
      </c>
      <c r="E18" s="19" t="s">
        <v>16</v>
      </c>
      <c r="F18" s="19" t="s">
        <v>16</v>
      </c>
      <c r="G18" s="19" t="s">
        <v>155</v>
      </c>
      <c r="H18" s="199">
        <v>2369000</v>
      </c>
      <c r="I18" s="199" t="s">
        <v>990</v>
      </c>
      <c r="J18" s="224" t="s">
        <v>893</v>
      </c>
      <c r="K18" s="19" t="s">
        <v>156</v>
      </c>
      <c r="L18" s="19">
        <f>A18</f>
        <v>1</v>
      </c>
      <c r="M18" s="19"/>
      <c r="N18" s="19" t="s">
        <v>1074</v>
      </c>
      <c r="O18" s="19" t="s">
        <v>894</v>
      </c>
      <c r="P18" s="19" t="s">
        <v>895</v>
      </c>
      <c r="Q18" s="19" t="s">
        <v>896</v>
      </c>
      <c r="R18" s="19" t="s">
        <v>332</v>
      </c>
      <c r="S18" s="19" t="s">
        <v>332</v>
      </c>
      <c r="T18" s="19" t="s">
        <v>332</v>
      </c>
      <c r="U18" s="19" t="s">
        <v>332</v>
      </c>
      <c r="V18" s="19" t="s">
        <v>898</v>
      </c>
      <c r="W18" s="19" t="s">
        <v>332</v>
      </c>
    </row>
    <row r="19" spans="1:23" s="2" customFormat="1" ht="12.75" customHeight="1">
      <c r="A19" s="541" t="s">
        <v>151</v>
      </c>
      <c r="B19" s="541"/>
      <c r="C19" s="541"/>
      <c r="D19" s="541"/>
      <c r="E19" s="541"/>
      <c r="F19" s="541"/>
      <c r="G19" s="541"/>
      <c r="H19" s="24">
        <f>SUM(H18)</f>
        <v>2369000</v>
      </c>
      <c r="I19" s="24"/>
      <c r="J19" s="22"/>
      <c r="K19" s="22"/>
      <c r="L19" s="22"/>
      <c r="M19" s="22"/>
      <c r="N19" s="22"/>
      <c r="O19" s="22"/>
      <c r="P19" s="22"/>
      <c r="Q19" s="22"/>
      <c r="R19" s="19"/>
      <c r="S19" s="19"/>
      <c r="T19" s="19"/>
      <c r="U19" s="19"/>
      <c r="V19" s="19"/>
      <c r="W19" s="19"/>
    </row>
    <row r="20" spans="1:23" ht="12.75">
      <c r="A20" s="173" t="s">
        <v>157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2" t="str">
        <f>A20</f>
        <v>3. Powiatowy Zarząd Dróg</v>
      </c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</row>
    <row r="21" spans="1:23" s="2" customFormat="1" ht="38.25">
      <c r="A21" s="19">
        <v>1</v>
      </c>
      <c r="B21" s="22" t="s">
        <v>158</v>
      </c>
      <c r="C21" s="198" t="s">
        <v>1457</v>
      </c>
      <c r="D21" s="22" t="s">
        <v>125</v>
      </c>
      <c r="E21" s="22" t="s">
        <v>16</v>
      </c>
      <c r="F21" s="22" t="s">
        <v>16</v>
      </c>
      <c r="G21" s="19">
        <v>1986</v>
      </c>
      <c r="H21" s="199">
        <v>555000</v>
      </c>
      <c r="I21" s="199" t="s">
        <v>990</v>
      </c>
      <c r="J21" s="229" t="s">
        <v>159</v>
      </c>
      <c r="K21" s="546" t="s">
        <v>160</v>
      </c>
      <c r="L21" s="19">
        <f>A21</f>
        <v>1</v>
      </c>
      <c r="M21" s="19"/>
      <c r="N21" s="19"/>
      <c r="O21" s="22" t="s">
        <v>1195</v>
      </c>
      <c r="P21" s="22" t="s">
        <v>1196</v>
      </c>
      <c r="Q21" s="209" t="s">
        <v>1197</v>
      </c>
      <c r="R21" s="19" t="s">
        <v>130</v>
      </c>
      <c r="S21" s="19" t="s">
        <v>142</v>
      </c>
      <c r="T21" s="19" t="s">
        <v>130</v>
      </c>
      <c r="U21" s="19" t="s">
        <v>142</v>
      </c>
      <c r="V21" s="19" t="s">
        <v>130</v>
      </c>
      <c r="W21" s="19" t="s">
        <v>130</v>
      </c>
    </row>
    <row r="22" spans="1:23" s="2" customFormat="1" ht="25.5">
      <c r="A22" s="19">
        <v>2</v>
      </c>
      <c r="B22" s="22" t="s">
        <v>161</v>
      </c>
      <c r="C22" s="198" t="s">
        <v>1458</v>
      </c>
      <c r="D22" s="22" t="s">
        <v>125</v>
      </c>
      <c r="E22" s="22" t="s">
        <v>16</v>
      </c>
      <c r="F22" s="22" t="s">
        <v>16</v>
      </c>
      <c r="G22" s="19">
        <v>1986</v>
      </c>
      <c r="H22" s="475">
        <v>7129.15</v>
      </c>
      <c r="I22" s="199" t="s">
        <v>989</v>
      </c>
      <c r="J22" s="230" t="s">
        <v>159</v>
      </c>
      <c r="K22" s="546"/>
      <c r="L22" s="19">
        <f>A22</f>
        <v>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2" customFormat="1" ht="25.5">
      <c r="A23" s="19">
        <v>3</v>
      </c>
      <c r="B23" s="22" t="s">
        <v>162</v>
      </c>
      <c r="C23" s="198" t="s">
        <v>282</v>
      </c>
      <c r="D23" s="22"/>
      <c r="E23" s="22"/>
      <c r="F23" s="22"/>
      <c r="G23" s="19">
        <v>1986</v>
      </c>
      <c r="H23" s="201">
        <v>6104.01</v>
      </c>
      <c r="I23" s="199" t="s">
        <v>989</v>
      </c>
      <c r="J23" s="230" t="s">
        <v>159</v>
      </c>
      <c r="K23" s="546"/>
      <c r="L23" s="19">
        <f>A23</f>
        <v>3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2" customFormat="1" ht="25.5">
      <c r="A24" s="19">
        <v>4</v>
      </c>
      <c r="B24" s="22" t="s">
        <v>163</v>
      </c>
      <c r="C24" s="198" t="s">
        <v>1459</v>
      </c>
      <c r="D24" s="22"/>
      <c r="E24" s="22"/>
      <c r="F24" s="22"/>
      <c r="G24" s="19">
        <v>2009</v>
      </c>
      <c r="H24" s="201">
        <v>10818.96</v>
      </c>
      <c r="I24" s="199" t="s">
        <v>989</v>
      </c>
      <c r="J24" s="230"/>
      <c r="K24" s="546"/>
      <c r="L24" s="19">
        <f>A24</f>
        <v>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s="2" customFormat="1" ht="13.5" customHeight="1">
      <c r="A25" s="541" t="s">
        <v>151</v>
      </c>
      <c r="B25" s="541"/>
      <c r="C25" s="541"/>
      <c r="D25" s="541"/>
      <c r="E25" s="541"/>
      <c r="F25" s="541"/>
      <c r="G25" s="541"/>
      <c r="H25" s="24">
        <f>SUM(H21:H24)</f>
        <v>579052.12</v>
      </c>
      <c r="I25" s="24"/>
      <c r="J25" s="22"/>
      <c r="K25" s="22"/>
      <c r="L25" s="22"/>
      <c r="M25" s="22"/>
      <c r="N25" s="22"/>
      <c r="O25" s="22"/>
      <c r="P25" s="22"/>
      <c r="Q25" s="22"/>
      <c r="R25" s="19"/>
      <c r="S25" s="19"/>
      <c r="T25" s="19"/>
      <c r="U25" s="19"/>
      <c r="V25" s="19"/>
      <c r="W25" s="19"/>
    </row>
    <row r="26" spans="1:23" ht="20.25" customHeight="1">
      <c r="A26" s="173" t="s">
        <v>164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2" t="str">
        <f>A26</f>
        <v>4. Dom Pomocy Społecznej w Lesznowoli</v>
      </c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</row>
    <row r="27" spans="1:23" s="2" customFormat="1" ht="74.25" customHeight="1">
      <c r="A27" s="19">
        <v>1</v>
      </c>
      <c r="B27" s="22" t="s">
        <v>165</v>
      </c>
      <c r="C27" s="198" t="s">
        <v>166</v>
      </c>
      <c r="D27" s="19" t="s">
        <v>125</v>
      </c>
      <c r="E27" s="19" t="s">
        <v>16</v>
      </c>
      <c r="F27" s="19" t="s">
        <v>16</v>
      </c>
      <c r="G27" s="19">
        <v>1958</v>
      </c>
      <c r="H27" s="199">
        <v>10204000</v>
      </c>
      <c r="I27" s="199" t="s">
        <v>990</v>
      </c>
      <c r="J27" s="200" t="s">
        <v>167</v>
      </c>
      <c r="K27" s="546" t="s">
        <v>168</v>
      </c>
      <c r="L27" s="19">
        <f aca="true" t="shared" si="1" ref="L27:L34">A27</f>
        <v>1</v>
      </c>
      <c r="M27" s="19" t="s">
        <v>914</v>
      </c>
      <c r="N27" s="19" t="s">
        <v>915</v>
      </c>
      <c r="O27" s="22" t="s">
        <v>169</v>
      </c>
      <c r="P27" s="22" t="s">
        <v>170</v>
      </c>
      <c r="Q27" s="22" t="s">
        <v>171</v>
      </c>
      <c r="R27" s="19" t="s">
        <v>137</v>
      </c>
      <c r="S27" s="19" t="s">
        <v>137</v>
      </c>
      <c r="T27" s="19" t="s">
        <v>137</v>
      </c>
      <c r="U27" s="19" t="s">
        <v>132</v>
      </c>
      <c r="V27" s="19" t="s">
        <v>130</v>
      </c>
      <c r="W27" s="19" t="s">
        <v>132</v>
      </c>
    </row>
    <row r="28" spans="1:23" s="2" customFormat="1" ht="47.25" customHeight="1">
      <c r="A28" s="19">
        <v>2</v>
      </c>
      <c r="B28" s="22" t="s">
        <v>1346</v>
      </c>
      <c r="C28" s="198" t="s">
        <v>172</v>
      </c>
      <c r="D28" s="19" t="s">
        <v>125</v>
      </c>
      <c r="E28" s="19" t="s">
        <v>16</v>
      </c>
      <c r="F28" s="19" t="s">
        <v>16</v>
      </c>
      <c r="G28" s="19">
        <v>2010</v>
      </c>
      <c r="H28" s="201">
        <v>5243846.67</v>
      </c>
      <c r="I28" s="199" t="s">
        <v>989</v>
      </c>
      <c r="J28" s="23" t="s">
        <v>173</v>
      </c>
      <c r="K28" s="546"/>
      <c r="L28" s="19">
        <f t="shared" si="1"/>
        <v>2</v>
      </c>
      <c r="M28" s="19" t="s">
        <v>916</v>
      </c>
      <c r="N28" s="19" t="s">
        <v>16</v>
      </c>
      <c r="O28" s="22" t="s">
        <v>174</v>
      </c>
      <c r="P28" s="22" t="s">
        <v>175</v>
      </c>
      <c r="Q28" s="22" t="s">
        <v>176</v>
      </c>
      <c r="R28" s="19" t="s">
        <v>131</v>
      </c>
      <c r="S28" s="19" t="s">
        <v>131</v>
      </c>
      <c r="T28" s="19" t="s">
        <v>131</v>
      </c>
      <c r="U28" s="19" t="s">
        <v>131</v>
      </c>
      <c r="V28" s="19" t="s">
        <v>177</v>
      </c>
      <c r="W28" s="19" t="s">
        <v>131</v>
      </c>
    </row>
    <row r="29" spans="1:23" s="2" customFormat="1" ht="25.5">
      <c r="A29" s="19">
        <v>3</v>
      </c>
      <c r="B29" s="22" t="s">
        <v>184</v>
      </c>
      <c r="C29" s="198"/>
      <c r="D29" s="19" t="s">
        <v>125</v>
      </c>
      <c r="E29" s="19" t="s">
        <v>16</v>
      </c>
      <c r="F29" s="19" t="s">
        <v>16</v>
      </c>
      <c r="G29" s="19">
        <v>1996</v>
      </c>
      <c r="H29" s="199">
        <v>415000</v>
      </c>
      <c r="I29" s="199" t="s">
        <v>990</v>
      </c>
      <c r="J29" s="23"/>
      <c r="K29" s="546"/>
      <c r="L29" s="19">
        <f t="shared" si="1"/>
        <v>3</v>
      </c>
      <c r="M29" s="19" t="s">
        <v>917</v>
      </c>
      <c r="N29" s="19" t="s">
        <v>16</v>
      </c>
      <c r="O29" s="22" t="s">
        <v>185</v>
      </c>
      <c r="P29" s="22" t="s">
        <v>16</v>
      </c>
      <c r="Q29" s="22" t="s">
        <v>186</v>
      </c>
      <c r="R29" s="19" t="s">
        <v>149</v>
      </c>
      <c r="S29" s="19" t="s">
        <v>130</v>
      </c>
      <c r="T29" s="19" t="s">
        <v>150</v>
      </c>
      <c r="U29" s="19" t="s">
        <v>150</v>
      </c>
      <c r="V29" s="19" t="s">
        <v>150</v>
      </c>
      <c r="W29" s="19" t="s">
        <v>150</v>
      </c>
    </row>
    <row r="30" spans="1:23" s="2" customFormat="1" ht="27" customHeight="1">
      <c r="A30" s="19">
        <v>4</v>
      </c>
      <c r="B30" s="22" t="s">
        <v>178</v>
      </c>
      <c r="C30" s="198"/>
      <c r="D30" s="19" t="s">
        <v>125</v>
      </c>
      <c r="E30" s="19" t="s">
        <v>16</v>
      </c>
      <c r="F30" s="19" t="s">
        <v>16</v>
      </c>
      <c r="G30" s="19">
        <v>1996</v>
      </c>
      <c r="H30" s="199">
        <v>31000</v>
      </c>
      <c r="I30" s="199" t="s">
        <v>990</v>
      </c>
      <c r="J30" s="23" t="s">
        <v>179</v>
      </c>
      <c r="K30" s="546"/>
      <c r="L30" s="19">
        <f t="shared" si="1"/>
        <v>4</v>
      </c>
      <c r="M30" s="19" t="s">
        <v>917</v>
      </c>
      <c r="N30" s="19" t="s">
        <v>16</v>
      </c>
      <c r="O30" s="22" t="s">
        <v>180</v>
      </c>
      <c r="P30" s="22" t="s">
        <v>181</v>
      </c>
      <c r="Q30" s="22" t="s">
        <v>182</v>
      </c>
      <c r="R30" s="19" t="s">
        <v>149</v>
      </c>
      <c r="S30" s="19" t="s">
        <v>130</v>
      </c>
      <c r="T30" s="19" t="s">
        <v>150</v>
      </c>
      <c r="U30" s="19" t="s">
        <v>150</v>
      </c>
      <c r="V30" s="19" t="s">
        <v>150</v>
      </c>
      <c r="W30" s="19" t="s">
        <v>150</v>
      </c>
    </row>
    <row r="31" spans="1:23" s="2" customFormat="1" ht="25.5">
      <c r="A31" s="19">
        <v>5</v>
      </c>
      <c r="B31" s="22" t="s">
        <v>183</v>
      </c>
      <c r="C31" s="198"/>
      <c r="D31" s="19" t="s">
        <v>16</v>
      </c>
      <c r="E31" s="19" t="s">
        <v>16</v>
      </c>
      <c r="F31" s="19" t="s">
        <v>16</v>
      </c>
      <c r="G31" s="19">
        <v>1957</v>
      </c>
      <c r="H31" s="201">
        <v>31418.86</v>
      </c>
      <c r="I31" s="199" t="s">
        <v>989</v>
      </c>
      <c r="J31" s="23"/>
      <c r="K31" s="546"/>
      <c r="L31" s="19">
        <f t="shared" si="1"/>
        <v>5</v>
      </c>
      <c r="M31" s="19" t="s">
        <v>916</v>
      </c>
      <c r="N31" s="19"/>
      <c r="O31" s="22"/>
      <c r="P31" s="22"/>
      <c r="Q31" s="22"/>
      <c r="R31" s="19"/>
      <c r="S31" s="19"/>
      <c r="T31" s="19"/>
      <c r="U31" s="19"/>
      <c r="V31" s="19"/>
      <c r="W31" s="19"/>
    </row>
    <row r="32" spans="1:23" s="2" customFormat="1" ht="25.5">
      <c r="A32" s="19">
        <v>6</v>
      </c>
      <c r="B32" s="22" t="s">
        <v>1347</v>
      </c>
      <c r="C32" s="198"/>
      <c r="D32" s="19"/>
      <c r="E32" s="19"/>
      <c r="F32" s="19"/>
      <c r="G32" s="19">
        <v>1985</v>
      </c>
      <c r="H32" s="201">
        <v>26648.63</v>
      </c>
      <c r="I32" s="199" t="s">
        <v>989</v>
      </c>
      <c r="J32" s="23"/>
      <c r="K32" s="546"/>
      <c r="L32" s="19">
        <f t="shared" si="1"/>
        <v>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1" customFormat="1" ht="25.5">
      <c r="A33" s="19">
        <v>7</v>
      </c>
      <c r="B33" s="198" t="s">
        <v>188</v>
      </c>
      <c r="C33" s="198"/>
      <c r="D33" s="19"/>
      <c r="E33" s="19"/>
      <c r="F33" s="19"/>
      <c r="G33" s="19">
        <v>1995</v>
      </c>
      <c r="H33" s="199">
        <v>21200</v>
      </c>
      <c r="I33" s="199" t="s">
        <v>989</v>
      </c>
      <c r="J33" s="275"/>
      <c r="K33" s="546"/>
      <c r="L33" s="19">
        <f t="shared" si="1"/>
        <v>7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1" customFormat="1" ht="25.5">
      <c r="A34" s="19">
        <v>8</v>
      </c>
      <c r="B34" s="198" t="s">
        <v>189</v>
      </c>
      <c r="C34" s="198"/>
      <c r="D34" s="19"/>
      <c r="E34" s="19"/>
      <c r="F34" s="19"/>
      <c r="G34" s="19">
        <v>2000</v>
      </c>
      <c r="H34" s="199">
        <v>10273.32</v>
      </c>
      <c r="I34" s="199" t="s">
        <v>989</v>
      </c>
      <c r="J34" s="275"/>
      <c r="K34" s="546"/>
      <c r="L34" s="19">
        <f t="shared" si="1"/>
        <v>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" customFormat="1" ht="12.75" customHeight="1">
      <c r="A35" s="541" t="s">
        <v>151</v>
      </c>
      <c r="B35" s="541"/>
      <c r="C35" s="541"/>
      <c r="D35" s="541"/>
      <c r="E35" s="541"/>
      <c r="F35" s="541"/>
      <c r="G35" s="541"/>
      <c r="H35" s="24">
        <f>SUM(H27:H34)</f>
        <v>15983387.48</v>
      </c>
      <c r="I35" s="24"/>
      <c r="J35" s="22"/>
      <c r="K35" s="22"/>
      <c r="L35" s="22"/>
      <c r="M35" s="22"/>
      <c r="N35" s="22"/>
      <c r="O35" s="22"/>
      <c r="P35" s="22"/>
      <c r="Q35" s="22"/>
      <c r="R35" s="19"/>
      <c r="S35" s="19"/>
      <c r="T35" s="19"/>
      <c r="U35" s="19"/>
      <c r="V35" s="19"/>
      <c r="W35" s="19"/>
    </row>
    <row r="36" spans="1:23" ht="12.75">
      <c r="A36" s="174" t="s">
        <v>190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2" t="str">
        <f>A36</f>
        <v>5. Dom Pomocy Społecznej Tomczyce</v>
      </c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</row>
    <row r="37" spans="1:23" s="2" customFormat="1" ht="49.5" customHeight="1">
      <c r="A37" s="19">
        <v>1</v>
      </c>
      <c r="B37" s="22" t="s">
        <v>191</v>
      </c>
      <c r="C37" s="198"/>
      <c r="D37" s="19" t="s">
        <v>125</v>
      </c>
      <c r="E37" s="19" t="s">
        <v>16</v>
      </c>
      <c r="F37" s="19" t="s">
        <v>125</v>
      </c>
      <c r="G37" s="19">
        <v>1910</v>
      </c>
      <c r="H37" s="199">
        <v>3251000</v>
      </c>
      <c r="I37" s="199" t="s">
        <v>990</v>
      </c>
      <c r="J37" s="229" t="s">
        <v>192</v>
      </c>
      <c r="K37" s="546" t="s">
        <v>193</v>
      </c>
      <c r="L37" s="19">
        <f>A37</f>
        <v>1</v>
      </c>
      <c r="M37" s="19" t="s">
        <v>923</v>
      </c>
      <c r="N37" s="19" t="s">
        <v>924</v>
      </c>
      <c r="O37" s="285" t="s">
        <v>194</v>
      </c>
      <c r="P37" s="285" t="s">
        <v>195</v>
      </c>
      <c r="Q37" s="285" t="s">
        <v>196</v>
      </c>
      <c r="R37" s="285" t="s">
        <v>197</v>
      </c>
      <c r="S37" s="285" t="s">
        <v>197</v>
      </c>
      <c r="T37" s="285" t="s">
        <v>197</v>
      </c>
      <c r="U37" s="285" t="s">
        <v>198</v>
      </c>
      <c r="V37" s="285" t="s">
        <v>197</v>
      </c>
      <c r="W37" s="285" t="s">
        <v>199</v>
      </c>
    </row>
    <row r="38" spans="1:23" s="2" customFormat="1" ht="25.5">
      <c r="A38" s="19">
        <v>2</v>
      </c>
      <c r="B38" s="22" t="s">
        <v>200</v>
      </c>
      <c r="C38" s="198" t="s">
        <v>172</v>
      </c>
      <c r="D38" s="19" t="s">
        <v>125</v>
      </c>
      <c r="E38" s="19" t="s">
        <v>16</v>
      </c>
      <c r="F38" s="19" t="s">
        <v>16</v>
      </c>
      <c r="G38" s="19">
        <v>1985</v>
      </c>
      <c r="H38" s="199">
        <v>10043000</v>
      </c>
      <c r="I38" s="199" t="s">
        <v>990</v>
      </c>
      <c r="J38" s="229" t="s">
        <v>201</v>
      </c>
      <c r="K38" s="546"/>
      <c r="L38" s="19">
        <f aca="true" t="shared" si="2" ref="L38:L44">A38</f>
        <v>2</v>
      </c>
      <c r="M38" s="19" t="s">
        <v>923</v>
      </c>
      <c r="N38" s="19"/>
      <c r="O38" s="285" t="s">
        <v>202</v>
      </c>
      <c r="P38" s="285" t="s">
        <v>203</v>
      </c>
      <c r="Q38" s="285" t="s">
        <v>204</v>
      </c>
      <c r="R38" s="285" t="s">
        <v>199</v>
      </c>
      <c r="S38" s="285" t="s">
        <v>197</v>
      </c>
      <c r="T38" s="285" t="s">
        <v>197</v>
      </c>
      <c r="U38" s="285" t="s">
        <v>198</v>
      </c>
      <c r="V38" s="285" t="s">
        <v>197</v>
      </c>
      <c r="W38" s="285" t="s">
        <v>199</v>
      </c>
    </row>
    <row r="39" spans="1:23" s="2" customFormat="1" ht="25.5" customHeight="1">
      <c r="A39" s="19">
        <v>3</v>
      </c>
      <c r="B39" s="22" t="s">
        <v>205</v>
      </c>
      <c r="C39" s="198" t="s">
        <v>206</v>
      </c>
      <c r="D39" s="19" t="s">
        <v>125</v>
      </c>
      <c r="E39" s="19" t="s">
        <v>16</v>
      </c>
      <c r="F39" s="19" t="s">
        <v>16</v>
      </c>
      <c r="G39" s="19">
        <v>1985</v>
      </c>
      <c r="H39" s="199">
        <v>159000</v>
      </c>
      <c r="I39" s="199" t="s">
        <v>990</v>
      </c>
      <c r="J39" s="229" t="s">
        <v>207</v>
      </c>
      <c r="K39" s="546"/>
      <c r="L39" s="19">
        <f t="shared" si="2"/>
        <v>3</v>
      </c>
      <c r="M39" s="19" t="s">
        <v>923</v>
      </c>
      <c r="N39" s="19"/>
      <c r="O39" s="285" t="s">
        <v>208</v>
      </c>
      <c r="P39" s="285" t="s">
        <v>209</v>
      </c>
      <c r="Q39" s="285" t="s">
        <v>210</v>
      </c>
      <c r="R39" s="285" t="s">
        <v>197</v>
      </c>
      <c r="S39" s="285" t="s">
        <v>197</v>
      </c>
      <c r="T39" s="285" t="s">
        <v>197</v>
      </c>
      <c r="U39" s="285" t="s">
        <v>198</v>
      </c>
      <c r="V39" s="285" t="s">
        <v>150</v>
      </c>
      <c r="W39" s="285" t="s">
        <v>199</v>
      </c>
    </row>
    <row r="40" spans="1:23" s="2" customFormat="1" ht="45.75" customHeight="1">
      <c r="A40" s="19">
        <v>4</v>
      </c>
      <c r="B40" s="22" t="s">
        <v>211</v>
      </c>
      <c r="C40" s="198" t="s">
        <v>212</v>
      </c>
      <c r="D40" s="19" t="s">
        <v>125</v>
      </c>
      <c r="E40" s="19" t="s">
        <v>16</v>
      </c>
      <c r="F40" s="19" t="s">
        <v>125</v>
      </c>
      <c r="G40" s="19">
        <v>1905</v>
      </c>
      <c r="H40" s="199">
        <v>1597000</v>
      </c>
      <c r="I40" s="199" t="s">
        <v>990</v>
      </c>
      <c r="J40" s="200" t="s">
        <v>213</v>
      </c>
      <c r="K40" s="546"/>
      <c r="L40" s="19">
        <f t="shared" si="2"/>
        <v>4</v>
      </c>
      <c r="M40" s="19" t="s">
        <v>923</v>
      </c>
      <c r="N40" s="19" t="s">
        <v>925</v>
      </c>
      <c r="O40" s="285" t="s">
        <v>194</v>
      </c>
      <c r="P40" s="285" t="s">
        <v>214</v>
      </c>
      <c r="Q40" s="285" t="s">
        <v>215</v>
      </c>
      <c r="R40" s="285" t="s">
        <v>198</v>
      </c>
      <c r="S40" s="285" t="s">
        <v>197</v>
      </c>
      <c r="T40" s="285" t="s">
        <v>197</v>
      </c>
      <c r="U40" s="285" t="s">
        <v>197</v>
      </c>
      <c r="V40" s="285" t="s">
        <v>197</v>
      </c>
      <c r="W40" s="285" t="s">
        <v>199</v>
      </c>
    </row>
    <row r="41" spans="1:23" s="2" customFormat="1" ht="43.5" customHeight="1">
      <c r="A41" s="19">
        <v>5</v>
      </c>
      <c r="B41" s="22" t="s">
        <v>216</v>
      </c>
      <c r="C41" s="198" t="s">
        <v>217</v>
      </c>
      <c r="D41" s="19" t="s">
        <v>125</v>
      </c>
      <c r="E41" s="19" t="s">
        <v>16</v>
      </c>
      <c r="F41" s="19" t="s">
        <v>16</v>
      </c>
      <c r="G41" s="19">
        <v>1968</v>
      </c>
      <c r="H41" s="199">
        <v>349000</v>
      </c>
      <c r="I41" s="199" t="s">
        <v>990</v>
      </c>
      <c r="J41" s="200" t="s">
        <v>218</v>
      </c>
      <c r="K41" s="546"/>
      <c r="L41" s="19">
        <f t="shared" si="2"/>
        <v>5</v>
      </c>
      <c r="M41" s="19" t="s">
        <v>923</v>
      </c>
      <c r="N41" s="19"/>
      <c r="O41" s="285" t="s">
        <v>169</v>
      </c>
      <c r="P41" s="285" t="s">
        <v>203</v>
      </c>
      <c r="Q41" s="285" t="s">
        <v>219</v>
      </c>
      <c r="R41" s="285" t="s">
        <v>198</v>
      </c>
      <c r="S41" s="285" t="s">
        <v>197</v>
      </c>
      <c r="T41" s="285" t="s">
        <v>197</v>
      </c>
      <c r="U41" s="285" t="s">
        <v>197</v>
      </c>
      <c r="V41" s="285" t="s">
        <v>197</v>
      </c>
      <c r="W41" s="285" t="s">
        <v>199</v>
      </c>
    </row>
    <row r="42" spans="1:23" s="2" customFormat="1" ht="24.75" customHeight="1">
      <c r="A42" s="19">
        <v>6</v>
      </c>
      <c r="B42" s="22" t="s">
        <v>220</v>
      </c>
      <c r="C42" s="198" t="s">
        <v>221</v>
      </c>
      <c r="D42" s="19" t="s">
        <v>125</v>
      </c>
      <c r="E42" s="19" t="s">
        <v>16</v>
      </c>
      <c r="F42" s="19" t="s">
        <v>16</v>
      </c>
      <c r="G42" s="19">
        <v>1993</v>
      </c>
      <c r="H42" s="199">
        <v>1398000</v>
      </c>
      <c r="I42" s="199" t="s">
        <v>990</v>
      </c>
      <c r="J42" s="229" t="s">
        <v>222</v>
      </c>
      <c r="K42" s="546"/>
      <c r="L42" s="19">
        <f t="shared" si="2"/>
        <v>6</v>
      </c>
      <c r="M42" s="19" t="s">
        <v>923</v>
      </c>
      <c r="N42" s="19"/>
      <c r="O42" s="285" t="s">
        <v>194</v>
      </c>
      <c r="P42" s="285" t="s">
        <v>223</v>
      </c>
      <c r="Q42" s="285" t="s">
        <v>215</v>
      </c>
      <c r="R42" s="285" t="s">
        <v>197</v>
      </c>
      <c r="S42" s="285" t="s">
        <v>197</v>
      </c>
      <c r="T42" s="285" t="s">
        <v>197</v>
      </c>
      <c r="U42" s="285" t="s">
        <v>197</v>
      </c>
      <c r="V42" s="285" t="s">
        <v>197</v>
      </c>
      <c r="W42" s="285" t="s">
        <v>199</v>
      </c>
    </row>
    <row r="43" spans="1:23" s="2" customFormat="1" ht="36.75" customHeight="1">
      <c r="A43" s="19">
        <v>7</v>
      </c>
      <c r="B43" s="22" t="s">
        <v>184</v>
      </c>
      <c r="C43" s="198" t="s">
        <v>224</v>
      </c>
      <c r="D43" s="19" t="s">
        <v>125</v>
      </c>
      <c r="E43" s="19" t="s">
        <v>16</v>
      </c>
      <c r="F43" s="19" t="s">
        <v>16</v>
      </c>
      <c r="G43" s="19">
        <v>1985</v>
      </c>
      <c r="H43" s="199">
        <v>127000</v>
      </c>
      <c r="I43" s="199" t="s">
        <v>990</v>
      </c>
      <c r="J43" s="229"/>
      <c r="K43" s="546"/>
      <c r="L43" s="19">
        <f t="shared" si="2"/>
        <v>7</v>
      </c>
      <c r="M43" s="19" t="s">
        <v>923</v>
      </c>
      <c r="N43" s="19" t="s">
        <v>926</v>
      </c>
      <c r="O43" s="285" t="s">
        <v>225</v>
      </c>
      <c r="P43" s="285" t="s">
        <v>150</v>
      </c>
      <c r="Q43" s="285" t="s">
        <v>204</v>
      </c>
      <c r="R43" s="285" t="s">
        <v>197</v>
      </c>
      <c r="S43" s="285" t="s">
        <v>197</v>
      </c>
      <c r="T43" s="285" t="s">
        <v>150</v>
      </c>
      <c r="U43" s="285" t="s">
        <v>199</v>
      </c>
      <c r="V43" s="285" t="s">
        <v>150</v>
      </c>
      <c r="W43" s="285" t="s">
        <v>150</v>
      </c>
    </row>
    <row r="44" spans="1:23" s="2" customFormat="1" ht="23.25" customHeight="1">
      <c r="A44" s="19">
        <v>8</v>
      </c>
      <c r="B44" s="22" t="s">
        <v>146</v>
      </c>
      <c r="C44" s="198" t="s">
        <v>226</v>
      </c>
      <c r="D44" s="19" t="s">
        <v>16</v>
      </c>
      <c r="E44" s="19" t="s">
        <v>16</v>
      </c>
      <c r="F44" s="19" t="s">
        <v>16</v>
      </c>
      <c r="G44" s="19">
        <v>1985</v>
      </c>
      <c r="H44" s="201">
        <v>6088.5</v>
      </c>
      <c r="I44" s="199" t="s">
        <v>989</v>
      </c>
      <c r="J44" s="229" t="s">
        <v>1092</v>
      </c>
      <c r="K44" s="546"/>
      <c r="L44" s="19">
        <f t="shared" si="2"/>
        <v>8</v>
      </c>
      <c r="M44" s="19" t="s">
        <v>923</v>
      </c>
      <c r="N44" s="19"/>
      <c r="O44" s="285" t="s">
        <v>169</v>
      </c>
      <c r="P44" s="285" t="s">
        <v>150</v>
      </c>
      <c r="Q44" s="285" t="s">
        <v>215</v>
      </c>
      <c r="R44" s="285" t="s">
        <v>197</v>
      </c>
      <c r="S44" s="285" t="s">
        <v>197</v>
      </c>
      <c r="T44" s="285" t="s">
        <v>150</v>
      </c>
      <c r="U44" s="285" t="s">
        <v>150</v>
      </c>
      <c r="V44" s="285" t="s">
        <v>150</v>
      </c>
      <c r="W44" s="285" t="s">
        <v>150</v>
      </c>
    </row>
    <row r="45" spans="1:23" s="2" customFormat="1" ht="12.75" customHeight="1">
      <c r="A45" s="538" t="s">
        <v>151</v>
      </c>
      <c r="B45" s="538"/>
      <c r="C45" s="538"/>
      <c r="D45" s="538"/>
      <c r="E45" s="538"/>
      <c r="F45" s="538"/>
      <c r="G45" s="538"/>
      <c r="H45" s="167">
        <f>SUM(H37:H44)</f>
        <v>16930088.5</v>
      </c>
      <c r="I45" s="167"/>
      <c r="J45" s="142"/>
      <c r="K45" s="142"/>
      <c r="L45" s="19"/>
      <c r="M45" s="142"/>
      <c r="N45" s="142"/>
      <c r="O45" s="142"/>
      <c r="P45" s="142"/>
      <c r="Q45" s="142"/>
      <c r="R45" s="143"/>
      <c r="S45" s="143"/>
      <c r="T45" s="143"/>
      <c r="U45" s="143"/>
      <c r="V45" s="143"/>
      <c r="W45" s="143"/>
    </row>
    <row r="46" spans="1:23" s="2" customFormat="1" ht="12.75">
      <c r="A46" s="175" t="s">
        <v>227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2" t="str">
        <f>A46</f>
        <v>6. Dom Pomocy Społecznej w Nowym Mieście</v>
      </c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</row>
    <row r="47" spans="1:23" s="2" customFormat="1" ht="265.5" customHeight="1">
      <c r="A47" s="145">
        <v>1</v>
      </c>
      <c r="B47" s="209" t="s">
        <v>228</v>
      </c>
      <c r="C47" s="295" t="s">
        <v>229</v>
      </c>
      <c r="D47" s="145" t="s">
        <v>230</v>
      </c>
      <c r="E47" s="209" t="s">
        <v>231</v>
      </c>
      <c r="F47" s="209" t="s">
        <v>231</v>
      </c>
      <c r="G47" s="145">
        <v>1920</v>
      </c>
      <c r="H47" s="423">
        <v>5696000</v>
      </c>
      <c r="I47" s="476" t="s">
        <v>990</v>
      </c>
      <c r="J47" s="297" t="s">
        <v>1361</v>
      </c>
      <c r="K47" s="551" t="s">
        <v>232</v>
      </c>
      <c r="L47" s="19">
        <f aca="true" t="shared" si="3" ref="L47:L56">A47</f>
        <v>1</v>
      </c>
      <c r="M47" s="145" t="s">
        <v>929</v>
      </c>
      <c r="N47" s="525" t="s">
        <v>1017</v>
      </c>
      <c r="O47" s="299" t="s">
        <v>233</v>
      </c>
      <c r="P47" s="299" t="s">
        <v>234</v>
      </c>
      <c r="Q47" s="300" t="s">
        <v>235</v>
      </c>
      <c r="R47" s="145" t="s">
        <v>137</v>
      </c>
      <c r="S47" s="145" t="s">
        <v>129</v>
      </c>
      <c r="T47" s="145" t="s">
        <v>129</v>
      </c>
      <c r="U47" s="145" t="s">
        <v>129</v>
      </c>
      <c r="V47" s="145" t="s">
        <v>129</v>
      </c>
      <c r="W47" s="145" t="s">
        <v>129</v>
      </c>
    </row>
    <row r="48" spans="1:23" s="2" customFormat="1" ht="25.5">
      <c r="A48" s="19">
        <v>2</v>
      </c>
      <c r="B48" s="22" t="s">
        <v>236</v>
      </c>
      <c r="C48" s="198" t="s">
        <v>237</v>
      </c>
      <c r="D48" s="19" t="s">
        <v>230</v>
      </c>
      <c r="E48" s="22" t="s">
        <v>231</v>
      </c>
      <c r="F48" s="22" t="s">
        <v>231</v>
      </c>
      <c r="G48" s="19">
        <v>1971</v>
      </c>
      <c r="H48" s="423">
        <v>164000</v>
      </c>
      <c r="I48" s="199" t="s">
        <v>990</v>
      </c>
      <c r="J48" s="211" t="s">
        <v>1362</v>
      </c>
      <c r="K48" s="552"/>
      <c r="L48" s="19">
        <f t="shared" si="3"/>
        <v>2</v>
      </c>
      <c r="M48" s="19" t="s">
        <v>929</v>
      </c>
      <c r="N48" s="19"/>
      <c r="O48" s="301" t="s">
        <v>233</v>
      </c>
      <c r="P48" s="301" t="s">
        <v>238</v>
      </c>
      <c r="Q48" s="302" t="s">
        <v>239</v>
      </c>
      <c r="R48" s="19" t="s">
        <v>137</v>
      </c>
      <c r="S48" s="19" t="s">
        <v>129</v>
      </c>
      <c r="T48" s="19" t="s">
        <v>129</v>
      </c>
      <c r="U48" s="19" t="s">
        <v>129</v>
      </c>
      <c r="V48" s="19" t="s">
        <v>57</v>
      </c>
      <c r="W48" s="19" t="s">
        <v>129</v>
      </c>
    </row>
    <row r="49" spans="1:23" s="2" customFormat="1" ht="25.5" customHeight="1">
      <c r="A49" s="145">
        <v>3</v>
      </c>
      <c r="B49" s="22" t="s">
        <v>240</v>
      </c>
      <c r="C49" s="198" t="s">
        <v>241</v>
      </c>
      <c r="D49" s="19" t="s">
        <v>230</v>
      </c>
      <c r="E49" s="22" t="s">
        <v>231</v>
      </c>
      <c r="F49" s="22" t="s">
        <v>231</v>
      </c>
      <c r="G49" s="19">
        <v>1973</v>
      </c>
      <c r="H49" s="423">
        <v>114000</v>
      </c>
      <c r="I49" s="199" t="s">
        <v>990</v>
      </c>
      <c r="J49" s="184" t="s">
        <v>242</v>
      </c>
      <c r="K49" s="552"/>
      <c r="L49" s="19">
        <f t="shared" si="3"/>
        <v>3</v>
      </c>
      <c r="M49" s="19" t="s">
        <v>929</v>
      </c>
      <c r="N49" s="19"/>
      <c r="O49" s="301" t="s">
        <v>243</v>
      </c>
      <c r="P49" s="301" t="s">
        <v>238</v>
      </c>
      <c r="Q49" s="302" t="s">
        <v>244</v>
      </c>
      <c r="R49" s="19" t="s">
        <v>137</v>
      </c>
      <c r="S49" s="19" t="s">
        <v>129</v>
      </c>
      <c r="T49" s="19" t="s">
        <v>57</v>
      </c>
      <c r="U49" s="19" t="s">
        <v>137</v>
      </c>
      <c r="V49" s="19" t="s">
        <v>57</v>
      </c>
      <c r="W49" s="19" t="s">
        <v>57</v>
      </c>
    </row>
    <row r="50" spans="1:23" s="2" customFormat="1" ht="38.25">
      <c r="A50" s="19">
        <v>4</v>
      </c>
      <c r="B50" s="22" t="s">
        <v>240</v>
      </c>
      <c r="C50" s="198" t="s">
        <v>245</v>
      </c>
      <c r="D50" s="19" t="s">
        <v>230</v>
      </c>
      <c r="E50" s="22" t="s">
        <v>231</v>
      </c>
      <c r="F50" s="22" t="s">
        <v>231</v>
      </c>
      <c r="G50" s="19">
        <v>1978</v>
      </c>
      <c r="H50" s="423">
        <v>256000</v>
      </c>
      <c r="I50" s="199" t="s">
        <v>990</v>
      </c>
      <c r="J50" s="211" t="s">
        <v>1363</v>
      </c>
      <c r="K50" s="552"/>
      <c r="L50" s="19">
        <f t="shared" si="3"/>
        <v>4</v>
      </c>
      <c r="M50" s="19" t="s">
        <v>929</v>
      </c>
      <c r="N50" s="19"/>
      <c r="O50" s="302" t="s">
        <v>243</v>
      </c>
      <c r="P50" s="302" t="s">
        <v>246</v>
      </c>
      <c r="Q50" s="302" t="s">
        <v>247</v>
      </c>
      <c r="R50" s="19" t="s">
        <v>137</v>
      </c>
      <c r="S50" s="19" t="s">
        <v>129</v>
      </c>
      <c r="T50" s="19" t="s">
        <v>57</v>
      </c>
      <c r="U50" s="19" t="s">
        <v>137</v>
      </c>
      <c r="V50" s="19" t="s">
        <v>57</v>
      </c>
      <c r="W50" s="19" t="s">
        <v>57</v>
      </c>
    </row>
    <row r="51" spans="1:23" s="2" customFormat="1" ht="32.25" customHeight="1">
      <c r="A51" s="145">
        <v>5</v>
      </c>
      <c r="B51" s="22" t="s">
        <v>248</v>
      </c>
      <c r="C51" s="198"/>
      <c r="D51" s="19"/>
      <c r="E51" s="22" t="s">
        <v>231</v>
      </c>
      <c r="F51" s="22" t="s">
        <v>231</v>
      </c>
      <c r="G51" s="19">
        <v>2009</v>
      </c>
      <c r="H51" s="225">
        <v>57918.83</v>
      </c>
      <c r="I51" s="199" t="s">
        <v>989</v>
      </c>
      <c r="J51" s="298"/>
      <c r="K51" s="546"/>
      <c r="L51" s="19">
        <f t="shared" si="3"/>
        <v>5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s="2" customFormat="1" ht="32.25" customHeight="1">
      <c r="A52" s="19">
        <v>6</v>
      </c>
      <c r="B52" s="22" t="s">
        <v>249</v>
      </c>
      <c r="C52" s="198"/>
      <c r="D52" s="19"/>
      <c r="E52" s="22" t="s">
        <v>231</v>
      </c>
      <c r="F52" s="22" t="s">
        <v>231</v>
      </c>
      <c r="G52" s="19">
        <v>1971</v>
      </c>
      <c r="H52" s="477">
        <v>12758.89</v>
      </c>
      <c r="I52" s="199" t="s">
        <v>989</v>
      </c>
      <c r="J52" s="23"/>
      <c r="K52" s="546"/>
      <c r="L52" s="19">
        <f t="shared" si="3"/>
        <v>6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s="2" customFormat="1" ht="32.25" customHeight="1">
      <c r="A53" s="145">
        <v>7</v>
      </c>
      <c r="B53" s="22" t="s">
        <v>250</v>
      </c>
      <c r="C53" s="198"/>
      <c r="D53" s="19"/>
      <c r="E53" s="22" t="s">
        <v>231</v>
      </c>
      <c r="F53" s="22" t="s">
        <v>231</v>
      </c>
      <c r="G53" s="19">
        <v>1991</v>
      </c>
      <c r="H53" s="477">
        <v>26686.55</v>
      </c>
      <c r="I53" s="199" t="s">
        <v>989</v>
      </c>
      <c r="J53" s="23"/>
      <c r="K53" s="546"/>
      <c r="L53" s="19">
        <f t="shared" si="3"/>
        <v>7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s="2" customFormat="1" ht="32.25" customHeight="1">
      <c r="A54" s="19">
        <v>8</v>
      </c>
      <c r="B54" s="22" t="s">
        <v>927</v>
      </c>
      <c r="C54" s="198"/>
      <c r="D54" s="19"/>
      <c r="E54" s="22" t="s">
        <v>231</v>
      </c>
      <c r="F54" s="22" t="s">
        <v>231</v>
      </c>
      <c r="G54" s="19">
        <v>1978</v>
      </c>
      <c r="H54" s="477">
        <v>61665.18</v>
      </c>
      <c r="I54" s="199" t="s">
        <v>989</v>
      </c>
      <c r="J54" s="23"/>
      <c r="K54" s="546"/>
      <c r="L54" s="19">
        <f t="shared" si="3"/>
        <v>8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" customFormat="1" ht="32.25" customHeight="1">
      <c r="A55" s="145">
        <v>9</v>
      </c>
      <c r="B55" s="22" t="s">
        <v>928</v>
      </c>
      <c r="C55" s="198"/>
      <c r="D55" s="19"/>
      <c r="E55" s="22" t="s">
        <v>231</v>
      </c>
      <c r="F55" s="22" t="s">
        <v>231</v>
      </c>
      <c r="G55" s="19">
        <v>2000</v>
      </c>
      <c r="H55" s="477">
        <v>38218.53</v>
      </c>
      <c r="I55" s="199" t="s">
        <v>989</v>
      </c>
      <c r="J55" s="23"/>
      <c r="K55" s="546"/>
      <c r="L55" s="19">
        <f t="shared" si="3"/>
        <v>9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s="2" customFormat="1" ht="32.25" customHeight="1">
      <c r="A56" s="19">
        <v>10</v>
      </c>
      <c r="B56" s="22" t="s">
        <v>251</v>
      </c>
      <c r="C56" s="198"/>
      <c r="D56" s="19"/>
      <c r="E56" s="22" t="s">
        <v>231</v>
      </c>
      <c r="F56" s="22"/>
      <c r="G56" s="19">
        <v>1999</v>
      </c>
      <c r="H56" s="477">
        <v>6290.31</v>
      </c>
      <c r="I56" s="199" t="s">
        <v>989</v>
      </c>
      <c r="J56" s="23"/>
      <c r="K56" s="546"/>
      <c r="L56" s="19">
        <f t="shared" si="3"/>
        <v>10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s="2" customFormat="1" ht="12.75" customHeight="1">
      <c r="A57" s="541" t="s">
        <v>151</v>
      </c>
      <c r="B57" s="541"/>
      <c r="C57" s="541"/>
      <c r="D57" s="541"/>
      <c r="E57" s="541"/>
      <c r="F57" s="541"/>
      <c r="G57" s="541"/>
      <c r="H57" s="24">
        <f>SUM(H47:H56)</f>
        <v>6433538.289999999</v>
      </c>
      <c r="I57" s="24"/>
      <c r="J57" s="22"/>
      <c r="K57" s="22"/>
      <c r="L57" s="22"/>
      <c r="M57" s="22"/>
      <c r="N57" s="22"/>
      <c r="O57" s="22"/>
      <c r="P57" s="22"/>
      <c r="Q57" s="22"/>
      <c r="R57" s="19"/>
      <c r="S57" s="19"/>
      <c r="T57" s="19"/>
      <c r="U57" s="19"/>
      <c r="V57" s="19"/>
      <c r="W57" s="19"/>
    </row>
    <row r="58" spans="1:23" s="2" customFormat="1" ht="18" customHeight="1">
      <c r="A58" s="178" t="s">
        <v>252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2" t="str">
        <f>A58</f>
        <v>7. Muzeum  im. K. Pułaskiego w Warce</v>
      </c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</row>
    <row r="59" spans="1:23" s="2" customFormat="1" ht="344.25">
      <c r="A59" s="19">
        <v>1</v>
      </c>
      <c r="B59" s="22" t="s">
        <v>1054</v>
      </c>
      <c r="C59" s="198" t="s">
        <v>1055</v>
      </c>
      <c r="D59" s="22" t="s">
        <v>125</v>
      </c>
      <c r="E59" s="22" t="s">
        <v>16</v>
      </c>
      <c r="F59" s="22" t="s">
        <v>125</v>
      </c>
      <c r="G59" s="19" t="s">
        <v>126</v>
      </c>
      <c r="H59" s="477">
        <v>5644805.28</v>
      </c>
      <c r="I59" s="477" t="s">
        <v>989</v>
      </c>
      <c r="J59" s="200" t="s">
        <v>1056</v>
      </c>
      <c r="K59" s="547" t="s">
        <v>253</v>
      </c>
      <c r="L59" s="19">
        <f>A59</f>
        <v>1</v>
      </c>
      <c r="M59" s="19" t="s">
        <v>1057</v>
      </c>
      <c r="N59" s="19" t="s">
        <v>1058</v>
      </c>
      <c r="O59" s="22" t="s">
        <v>254</v>
      </c>
      <c r="P59" s="22" t="s">
        <v>255</v>
      </c>
      <c r="Q59" s="22" t="s">
        <v>256</v>
      </c>
      <c r="R59" s="19" t="s">
        <v>129</v>
      </c>
      <c r="S59" s="19" t="s">
        <v>129</v>
      </c>
      <c r="T59" s="19" t="s">
        <v>129</v>
      </c>
      <c r="U59" s="19" t="s">
        <v>129</v>
      </c>
      <c r="V59" s="19" t="s">
        <v>57</v>
      </c>
      <c r="W59" s="19" t="s">
        <v>129</v>
      </c>
    </row>
    <row r="60" spans="1:23" s="2" customFormat="1" ht="25.5">
      <c r="A60" s="19">
        <v>2</v>
      </c>
      <c r="B60" s="22" t="s">
        <v>881</v>
      </c>
      <c r="C60" s="198"/>
      <c r="D60" s="22"/>
      <c r="E60" s="22"/>
      <c r="F60" s="22"/>
      <c r="G60" s="19"/>
      <c r="H60" s="201">
        <v>2950595.41</v>
      </c>
      <c r="I60" s="201" t="s">
        <v>989</v>
      </c>
      <c r="J60" s="23"/>
      <c r="K60" s="548"/>
      <c r="L60" s="19">
        <f>A60</f>
        <v>2</v>
      </c>
      <c r="M60" s="19"/>
      <c r="N60" s="19"/>
      <c r="O60" s="22"/>
      <c r="P60" s="22"/>
      <c r="Q60" s="22"/>
      <c r="R60" s="19"/>
      <c r="S60" s="19"/>
      <c r="T60" s="19"/>
      <c r="U60" s="19"/>
      <c r="V60" s="19"/>
      <c r="W60" s="19"/>
    </row>
    <row r="61" spans="1:23" s="2" customFormat="1" ht="25.5">
      <c r="A61" s="19">
        <v>3</v>
      </c>
      <c r="B61" s="22" t="s">
        <v>1059</v>
      </c>
      <c r="C61" s="198"/>
      <c r="D61" s="22"/>
      <c r="E61" s="22"/>
      <c r="F61" s="22"/>
      <c r="G61" s="19">
        <v>1999</v>
      </c>
      <c r="H61" s="201">
        <v>5772</v>
      </c>
      <c r="I61" s="201" t="s">
        <v>989</v>
      </c>
      <c r="J61" s="23"/>
      <c r="K61" s="548"/>
      <c r="L61" s="19">
        <f>A61</f>
        <v>3</v>
      </c>
      <c r="M61" s="19"/>
      <c r="N61" s="19"/>
      <c r="O61" s="22"/>
      <c r="P61" s="22"/>
      <c r="Q61" s="22"/>
      <c r="R61" s="19"/>
      <c r="S61" s="19"/>
      <c r="T61" s="19"/>
      <c r="U61" s="19"/>
      <c r="V61" s="19"/>
      <c r="W61" s="19"/>
    </row>
    <row r="62" spans="1:23" s="2" customFormat="1" ht="325.5" customHeight="1">
      <c r="A62" s="19">
        <v>4</v>
      </c>
      <c r="B62" s="22" t="s">
        <v>1096</v>
      </c>
      <c r="C62" s="198" t="s">
        <v>1060</v>
      </c>
      <c r="D62" s="22" t="s">
        <v>125</v>
      </c>
      <c r="E62" s="22" t="s">
        <v>16</v>
      </c>
      <c r="F62" s="22" t="s">
        <v>16</v>
      </c>
      <c r="G62" s="19">
        <v>2015</v>
      </c>
      <c r="H62" s="201">
        <v>7031812.72</v>
      </c>
      <c r="I62" s="201" t="s">
        <v>989</v>
      </c>
      <c r="J62" s="29" t="s">
        <v>1061</v>
      </c>
      <c r="K62" s="549"/>
      <c r="L62" s="19">
        <f>A62</f>
        <v>4</v>
      </c>
      <c r="M62" s="19" t="s">
        <v>1057</v>
      </c>
      <c r="N62" s="19" t="s">
        <v>57</v>
      </c>
      <c r="O62" s="204" t="s">
        <v>1062</v>
      </c>
      <c r="P62" s="204" t="s">
        <v>1063</v>
      </c>
      <c r="Q62" s="22" t="s">
        <v>1097</v>
      </c>
      <c r="R62" s="19" t="s">
        <v>129</v>
      </c>
      <c r="S62" s="19" t="s">
        <v>129</v>
      </c>
      <c r="T62" s="19" t="s">
        <v>129</v>
      </c>
      <c r="U62" s="19" t="s">
        <v>129</v>
      </c>
      <c r="V62" s="19" t="s">
        <v>57</v>
      </c>
      <c r="W62" s="19" t="s">
        <v>129</v>
      </c>
    </row>
    <row r="63" spans="1:23" s="2" customFormat="1" ht="12.75" customHeight="1">
      <c r="A63" s="553" t="s">
        <v>151</v>
      </c>
      <c r="B63" s="553"/>
      <c r="C63" s="553"/>
      <c r="D63" s="553"/>
      <c r="E63" s="553"/>
      <c r="F63" s="553"/>
      <c r="G63" s="553"/>
      <c r="H63" s="25">
        <f>SUM(H59:H62)</f>
        <v>15632985.41</v>
      </c>
      <c r="I63" s="25"/>
      <c r="J63" s="26"/>
      <c r="K63" s="22"/>
      <c r="L63" s="22"/>
      <c r="M63" s="22"/>
      <c r="N63" s="22"/>
      <c r="O63" s="22"/>
      <c r="P63" s="22"/>
      <c r="Q63" s="22"/>
      <c r="R63" s="19"/>
      <c r="S63" s="19"/>
      <c r="T63" s="19"/>
      <c r="U63" s="19"/>
      <c r="V63" s="19"/>
      <c r="W63" s="19"/>
    </row>
    <row r="64" spans="1:23" s="2" customFormat="1" ht="12.75" customHeight="1">
      <c r="A64" s="178" t="s">
        <v>257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2" t="str">
        <f>A64</f>
        <v>8. Poradnia Psychologiczno-Pedagogiczna Warka</v>
      </c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</row>
    <row r="65" spans="1:23" s="13" customFormat="1" ht="76.5" customHeight="1">
      <c r="A65" s="19">
        <v>1</v>
      </c>
      <c r="B65" s="22" t="s">
        <v>258</v>
      </c>
      <c r="C65" s="198" t="s">
        <v>259</v>
      </c>
      <c r="D65" s="19" t="s">
        <v>125</v>
      </c>
      <c r="E65" s="19" t="s">
        <v>16</v>
      </c>
      <c r="F65" s="19" t="s">
        <v>16</v>
      </c>
      <c r="G65" s="19">
        <v>2006</v>
      </c>
      <c r="H65" s="199">
        <v>1091000</v>
      </c>
      <c r="I65" s="199" t="s">
        <v>990</v>
      </c>
      <c r="J65" s="200" t="s">
        <v>1381</v>
      </c>
      <c r="K65" s="22" t="s">
        <v>260</v>
      </c>
      <c r="L65" s="19">
        <f>A65</f>
        <v>1</v>
      </c>
      <c r="M65" s="22" t="s">
        <v>930</v>
      </c>
      <c r="N65" s="22" t="s">
        <v>57</v>
      </c>
      <c r="O65" s="315" t="s">
        <v>261</v>
      </c>
      <c r="P65" s="315" t="s">
        <v>262</v>
      </c>
      <c r="Q65" s="315" t="s">
        <v>263</v>
      </c>
      <c r="R65" s="316" t="s">
        <v>130</v>
      </c>
      <c r="S65" s="316" t="s">
        <v>130</v>
      </c>
      <c r="T65" s="316" t="s">
        <v>292</v>
      </c>
      <c r="U65" s="316" t="s">
        <v>131</v>
      </c>
      <c r="V65" s="316" t="s">
        <v>292</v>
      </c>
      <c r="W65" s="316" t="s">
        <v>131</v>
      </c>
    </row>
    <row r="66" spans="1:23" s="2" customFormat="1" ht="12.75" customHeight="1">
      <c r="A66" s="541" t="s">
        <v>151</v>
      </c>
      <c r="B66" s="541"/>
      <c r="C66" s="541"/>
      <c r="D66" s="541"/>
      <c r="E66" s="541"/>
      <c r="F66" s="541"/>
      <c r="G66" s="541"/>
      <c r="H66" s="24">
        <f>SUM(H65)</f>
        <v>1091000</v>
      </c>
      <c r="I66" s="24"/>
      <c r="J66" s="22"/>
      <c r="K66" s="22"/>
      <c r="L66" s="22"/>
      <c r="M66" s="22"/>
      <c r="N66" s="22"/>
      <c r="O66" s="22"/>
      <c r="P66" s="22"/>
      <c r="Q66" s="22"/>
      <c r="R66" s="19"/>
      <c r="S66" s="19"/>
      <c r="T66" s="19"/>
      <c r="U66" s="19"/>
      <c r="V66" s="19"/>
      <c r="W66" s="19"/>
    </row>
    <row r="67" spans="1:23" s="2" customFormat="1" ht="12.75">
      <c r="A67" s="174" t="s">
        <v>1026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2" t="str">
        <f>A67</f>
        <v>9. Specjalny Ośrodek Szkolno-Wychowawczy Nowe Miasto</v>
      </c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</row>
    <row r="68" spans="1:23" s="2" customFormat="1" ht="48" customHeight="1">
      <c r="A68" s="19">
        <v>1</v>
      </c>
      <c r="B68" s="22" t="s">
        <v>931</v>
      </c>
      <c r="C68" s="198"/>
      <c r="D68" s="19" t="s">
        <v>125</v>
      </c>
      <c r="E68" s="19" t="s">
        <v>16</v>
      </c>
      <c r="F68" s="19" t="s">
        <v>16</v>
      </c>
      <c r="G68" s="19">
        <v>1938</v>
      </c>
      <c r="H68" s="199">
        <v>347000</v>
      </c>
      <c r="I68" s="199" t="s">
        <v>990</v>
      </c>
      <c r="J68" s="200" t="s">
        <v>932</v>
      </c>
      <c r="K68" s="22" t="s">
        <v>268</v>
      </c>
      <c r="L68" s="19">
        <f aca="true" t="shared" si="4" ref="L68:L77">A68</f>
        <v>1</v>
      </c>
      <c r="M68" s="22" t="s">
        <v>935</v>
      </c>
      <c r="N68" s="22" t="s">
        <v>936</v>
      </c>
      <c r="O68" s="22" t="s">
        <v>269</v>
      </c>
      <c r="P68" s="22" t="s">
        <v>270</v>
      </c>
      <c r="Q68" s="22" t="s">
        <v>266</v>
      </c>
      <c r="R68" s="19" t="s">
        <v>137</v>
      </c>
      <c r="S68" s="19" t="s">
        <v>130</v>
      </c>
      <c r="T68" s="19" t="s">
        <v>130</v>
      </c>
      <c r="U68" s="19" t="s">
        <v>130</v>
      </c>
      <c r="V68" s="19"/>
      <c r="W68" s="19" t="s">
        <v>130</v>
      </c>
    </row>
    <row r="69" spans="1:23" s="2" customFormat="1" ht="108.75" customHeight="1">
      <c r="A69" s="19">
        <v>2</v>
      </c>
      <c r="B69" s="22" t="s">
        <v>271</v>
      </c>
      <c r="C69" s="198"/>
      <c r="D69" s="19" t="s">
        <v>125</v>
      </c>
      <c r="E69" s="19" t="s">
        <v>16</v>
      </c>
      <c r="F69" s="19" t="s">
        <v>272</v>
      </c>
      <c r="G69" s="19">
        <v>1883</v>
      </c>
      <c r="H69" s="199">
        <v>6166000</v>
      </c>
      <c r="I69" s="199" t="s">
        <v>990</v>
      </c>
      <c r="J69" s="23" t="s">
        <v>933</v>
      </c>
      <c r="K69" s="22" t="s">
        <v>273</v>
      </c>
      <c r="L69" s="19">
        <f t="shared" si="4"/>
        <v>2</v>
      </c>
      <c r="M69" s="22" t="s">
        <v>937</v>
      </c>
      <c r="N69" s="22" t="s">
        <v>938</v>
      </c>
      <c r="O69" s="22" t="s">
        <v>269</v>
      </c>
      <c r="P69" s="22" t="s">
        <v>274</v>
      </c>
      <c r="Q69" s="22" t="s">
        <v>266</v>
      </c>
      <c r="R69" s="19" t="s">
        <v>137</v>
      </c>
      <c r="S69" s="19" t="s">
        <v>130</v>
      </c>
      <c r="T69" s="19" t="s">
        <v>130</v>
      </c>
      <c r="U69" s="19" t="s">
        <v>130</v>
      </c>
      <c r="V69" s="19"/>
      <c r="W69" s="19" t="s">
        <v>130</v>
      </c>
    </row>
    <row r="70" spans="1:23" s="2" customFormat="1" ht="29.25" customHeight="1">
      <c r="A70" s="19">
        <v>3</v>
      </c>
      <c r="B70" s="22" t="s">
        <v>275</v>
      </c>
      <c r="C70" s="198"/>
      <c r="D70" s="19" t="s">
        <v>125</v>
      </c>
      <c r="E70" s="19" t="s">
        <v>16</v>
      </c>
      <c r="F70" s="19" t="s">
        <v>16</v>
      </c>
      <c r="G70" s="19">
        <v>1952</v>
      </c>
      <c r="H70" s="199">
        <v>398000</v>
      </c>
      <c r="I70" s="199" t="s">
        <v>990</v>
      </c>
      <c r="J70" s="23" t="s">
        <v>934</v>
      </c>
      <c r="K70" s="22" t="s">
        <v>273</v>
      </c>
      <c r="L70" s="19">
        <f t="shared" si="4"/>
        <v>3</v>
      </c>
      <c r="M70" s="22" t="s">
        <v>937</v>
      </c>
      <c r="N70" s="22"/>
      <c r="O70" s="22" t="s">
        <v>269</v>
      </c>
      <c r="P70" s="22" t="s">
        <v>170</v>
      </c>
      <c r="Q70" s="22" t="s">
        <v>266</v>
      </c>
      <c r="R70" s="19" t="s">
        <v>137</v>
      </c>
      <c r="S70" s="19" t="s">
        <v>130</v>
      </c>
      <c r="T70" s="19" t="s">
        <v>130</v>
      </c>
      <c r="U70" s="19" t="s">
        <v>130</v>
      </c>
      <c r="V70" s="19"/>
      <c r="W70" s="19" t="s">
        <v>130</v>
      </c>
    </row>
    <row r="71" spans="1:23" s="2" customFormat="1" ht="28.5" customHeight="1">
      <c r="A71" s="19">
        <v>4</v>
      </c>
      <c r="B71" s="22" t="s">
        <v>276</v>
      </c>
      <c r="C71" s="198"/>
      <c r="D71" s="19" t="s">
        <v>125</v>
      </c>
      <c r="E71" s="19" t="s">
        <v>16</v>
      </c>
      <c r="F71" s="19" t="s">
        <v>16</v>
      </c>
      <c r="G71" s="19">
        <v>1952</v>
      </c>
      <c r="H71" s="199">
        <v>58000</v>
      </c>
      <c r="I71" s="199" t="s">
        <v>990</v>
      </c>
      <c r="J71" s="23"/>
      <c r="K71" s="22" t="s">
        <v>268</v>
      </c>
      <c r="L71" s="19">
        <f t="shared" si="4"/>
        <v>4</v>
      </c>
      <c r="M71" s="22" t="s">
        <v>935</v>
      </c>
      <c r="N71" s="22"/>
      <c r="O71" s="22" t="s">
        <v>269</v>
      </c>
      <c r="P71" s="22"/>
      <c r="Q71" s="22" t="s">
        <v>277</v>
      </c>
      <c r="R71" s="19" t="s">
        <v>137</v>
      </c>
      <c r="S71" s="19" t="s">
        <v>130</v>
      </c>
      <c r="T71" s="19"/>
      <c r="U71" s="19" t="s">
        <v>130</v>
      </c>
      <c r="V71" s="19"/>
      <c r="W71" s="19"/>
    </row>
    <row r="72" spans="1:23" s="2" customFormat="1" ht="28.5" customHeight="1">
      <c r="A72" s="19">
        <v>5</v>
      </c>
      <c r="B72" s="22" t="s">
        <v>278</v>
      </c>
      <c r="C72" s="198"/>
      <c r="D72" s="19" t="s">
        <v>125</v>
      </c>
      <c r="E72" s="19" t="s">
        <v>16</v>
      </c>
      <c r="F72" s="19" t="s">
        <v>16</v>
      </c>
      <c r="G72" s="19">
        <v>1952</v>
      </c>
      <c r="H72" s="201">
        <v>700</v>
      </c>
      <c r="I72" s="199" t="s">
        <v>989</v>
      </c>
      <c r="J72" s="23"/>
      <c r="K72" s="22" t="s">
        <v>268</v>
      </c>
      <c r="L72" s="19">
        <f t="shared" si="4"/>
        <v>5</v>
      </c>
      <c r="M72" s="22"/>
      <c r="N72" s="22"/>
      <c r="O72" s="22"/>
      <c r="P72" s="22"/>
      <c r="Q72" s="22"/>
      <c r="R72" s="19"/>
      <c r="S72" s="19"/>
      <c r="T72" s="19"/>
      <c r="U72" s="19"/>
      <c r="V72" s="19"/>
      <c r="W72" s="19"/>
    </row>
    <row r="73" spans="1:23" s="2" customFormat="1" ht="28.5" customHeight="1">
      <c r="A73" s="19">
        <v>6</v>
      </c>
      <c r="B73" s="22" t="s">
        <v>279</v>
      </c>
      <c r="C73" s="198"/>
      <c r="D73" s="19" t="s">
        <v>125</v>
      </c>
      <c r="E73" s="19" t="s">
        <v>16</v>
      </c>
      <c r="F73" s="19" t="s">
        <v>16</v>
      </c>
      <c r="G73" s="19">
        <v>1960</v>
      </c>
      <c r="H73" s="201">
        <v>4960</v>
      </c>
      <c r="I73" s="199" t="s">
        <v>989</v>
      </c>
      <c r="J73" s="23"/>
      <c r="K73" s="22" t="s">
        <v>273</v>
      </c>
      <c r="L73" s="19">
        <f t="shared" si="4"/>
        <v>6</v>
      </c>
      <c r="M73" s="22"/>
      <c r="N73" s="22"/>
      <c r="O73" s="22"/>
      <c r="P73" s="22"/>
      <c r="Q73" s="22"/>
      <c r="R73" s="19"/>
      <c r="S73" s="19"/>
      <c r="T73" s="19"/>
      <c r="U73" s="19"/>
      <c r="V73" s="19"/>
      <c r="W73" s="19"/>
    </row>
    <row r="74" spans="1:23" s="2" customFormat="1" ht="25.5">
      <c r="A74" s="19">
        <v>7</v>
      </c>
      <c r="B74" s="22" t="s">
        <v>280</v>
      </c>
      <c r="C74" s="198"/>
      <c r="D74" s="19" t="s">
        <v>125</v>
      </c>
      <c r="E74" s="19" t="s">
        <v>16</v>
      </c>
      <c r="F74" s="19" t="s">
        <v>16</v>
      </c>
      <c r="G74" s="19">
        <v>2011</v>
      </c>
      <c r="H74" s="478">
        <v>41781</v>
      </c>
      <c r="I74" s="199" t="s">
        <v>989</v>
      </c>
      <c r="J74" s="200"/>
      <c r="K74" s="22" t="s">
        <v>281</v>
      </c>
      <c r="L74" s="19">
        <f t="shared" si="4"/>
        <v>7</v>
      </c>
      <c r="M74" s="22"/>
      <c r="N74" s="22"/>
      <c r="O74" s="22"/>
      <c r="P74" s="22"/>
      <c r="Q74" s="22"/>
      <c r="R74" s="19"/>
      <c r="S74" s="19"/>
      <c r="T74" s="19"/>
      <c r="U74" s="19"/>
      <c r="V74" s="19"/>
      <c r="W74" s="19"/>
    </row>
    <row r="75" spans="1:23" s="2" customFormat="1" ht="25.5">
      <c r="A75" s="19">
        <v>8</v>
      </c>
      <c r="B75" s="22" t="s">
        <v>280</v>
      </c>
      <c r="C75" s="198"/>
      <c r="D75" s="19" t="s">
        <v>125</v>
      </c>
      <c r="E75" s="19" t="s">
        <v>16</v>
      </c>
      <c r="F75" s="19" t="s">
        <v>16</v>
      </c>
      <c r="G75" s="19">
        <v>2000</v>
      </c>
      <c r="H75" s="201">
        <v>5370</v>
      </c>
      <c r="I75" s="199" t="s">
        <v>989</v>
      </c>
      <c r="J75" s="23"/>
      <c r="K75" s="22" t="s">
        <v>268</v>
      </c>
      <c r="L75" s="19">
        <f t="shared" si="4"/>
        <v>8</v>
      </c>
      <c r="M75" s="22"/>
      <c r="N75" s="22"/>
      <c r="O75" s="22"/>
      <c r="P75" s="22"/>
      <c r="Q75" s="22"/>
      <c r="R75" s="19"/>
      <c r="S75" s="19"/>
      <c r="T75" s="19"/>
      <c r="U75" s="19"/>
      <c r="V75" s="19"/>
      <c r="W75" s="19"/>
    </row>
    <row r="76" spans="1:23" s="2" customFormat="1" ht="25.5">
      <c r="A76" s="19">
        <v>9</v>
      </c>
      <c r="B76" s="22" t="s">
        <v>282</v>
      </c>
      <c r="C76" s="198"/>
      <c r="D76" s="19" t="s">
        <v>125</v>
      </c>
      <c r="E76" s="19" t="s">
        <v>16</v>
      </c>
      <c r="F76" s="19" t="s">
        <v>16</v>
      </c>
      <c r="G76" s="19">
        <v>2001</v>
      </c>
      <c r="H76" s="201">
        <v>5810</v>
      </c>
      <c r="I76" s="199" t="s">
        <v>989</v>
      </c>
      <c r="J76" s="23"/>
      <c r="K76" s="22" t="s">
        <v>268</v>
      </c>
      <c r="L76" s="19">
        <f t="shared" si="4"/>
        <v>9</v>
      </c>
      <c r="M76" s="22"/>
      <c r="N76" s="22"/>
      <c r="O76" s="22"/>
      <c r="P76" s="22"/>
      <c r="Q76" s="22"/>
      <c r="R76" s="19"/>
      <c r="S76" s="19"/>
      <c r="T76" s="19"/>
      <c r="U76" s="19"/>
      <c r="V76" s="19"/>
      <c r="W76" s="19"/>
    </row>
    <row r="77" spans="1:23" s="2" customFormat="1" ht="38.25">
      <c r="A77" s="19">
        <v>10</v>
      </c>
      <c r="B77" s="22" t="s">
        <v>1274</v>
      </c>
      <c r="C77" s="198"/>
      <c r="D77" s="19"/>
      <c r="E77" s="19"/>
      <c r="F77" s="19"/>
      <c r="G77" s="19">
        <v>2017</v>
      </c>
      <c r="H77" s="201">
        <v>11500.5</v>
      </c>
      <c r="I77" s="199" t="s">
        <v>989</v>
      </c>
      <c r="J77" s="201" t="s">
        <v>1275</v>
      </c>
      <c r="K77" s="199" t="s">
        <v>1276</v>
      </c>
      <c r="L77" s="19">
        <f t="shared" si="4"/>
        <v>10</v>
      </c>
      <c r="M77" s="22"/>
      <c r="N77" s="22"/>
      <c r="O77" s="22"/>
      <c r="P77" s="22"/>
      <c r="Q77" s="22"/>
      <c r="R77" s="19"/>
      <c r="S77" s="19"/>
      <c r="T77" s="19"/>
      <c r="U77" s="19"/>
      <c r="V77" s="19"/>
      <c r="W77" s="19"/>
    </row>
    <row r="78" spans="1:23" ht="12.75" customHeight="1">
      <c r="A78" s="541" t="s">
        <v>151</v>
      </c>
      <c r="B78" s="541"/>
      <c r="C78" s="541"/>
      <c r="D78" s="541"/>
      <c r="E78" s="541"/>
      <c r="F78" s="541"/>
      <c r="G78" s="541"/>
      <c r="H78" s="24">
        <f>SUM(H68:H77)</f>
        <v>7039121.5</v>
      </c>
      <c r="I78" s="24"/>
      <c r="J78" s="22"/>
      <c r="K78" s="22"/>
      <c r="L78" s="22"/>
      <c r="M78" s="22"/>
      <c r="N78" s="22"/>
      <c r="O78" s="22"/>
      <c r="P78" s="22"/>
      <c r="Q78" s="22"/>
      <c r="R78" s="19"/>
      <c r="S78" s="19"/>
      <c r="T78" s="19"/>
      <c r="U78" s="19"/>
      <c r="V78" s="19"/>
      <c r="W78" s="19"/>
    </row>
    <row r="79" spans="1:23" ht="12.75">
      <c r="A79" s="174" t="s">
        <v>748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2" t="str">
        <f>A79</f>
        <v>10. Specjalny Ośrodek Szkolno-Wychowawczy w Jurkach</v>
      </c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</row>
    <row r="80" spans="1:23" s="2" customFormat="1" ht="12.75">
      <c r="A80" s="19">
        <v>1</v>
      </c>
      <c r="B80" s="22" t="s">
        <v>283</v>
      </c>
      <c r="C80" s="22" t="s">
        <v>283</v>
      </c>
      <c r="D80" s="19" t="s">
        <v>125</v>
      </c>
      <c r="E80" s="19" t="s">
        <v>16</v>
      </c>
      <c r="F80" s="19" t="s">
        <v>16</v>
      </c>
      <c r="G80" s="19">
        <v>1950</v>
      </c>
      <c r="H80" s="199">
        <v>142000</v>
      </c>
      <c r="I80" s="199" t="s">
        <v>990</v>
      </c>
      <c r="J80" s="200" t="s">
        <v>284</v>
      </c>
      <c r="K80" s="546" t="s">
        <v>285</v>
      </c>
      <c r="L80" s="19">
        <f aca="true" t="shared" si="5" ref="L80:L106">A80</f>
        <v>1</v>
      </c>
      <c r="M80" s="547" t="s">
        <v>981</v>
      </c>
      <c r="N80" s="19"/>
      <c r="O80" s="22" t="s">
        <v>286</v>
      </c>
      <c r="P80" s="22"/>
      <c r="Q80" s="22" t="s">
        <v>287</v>
      </c>
      <c r="R80" s="19" t="s">
        <v>137</v>
      </c>
      <c r="S80" s="19" t="s">
        <v>288</v>
      </c>
      <c r="T80" s="365" t="s">
        <v>57</v>
      </c>
      <c r="U80" s="365" t="s">
        <v>57</v>
      </c>
      <c r="V80" s="365" t="s">
        <v>57</v>
      </c>
      <c r="W80" s="365" t="s">
        <v>57</v>
      </c>
    </row>
    <row r="81" spans="1:23" s="2" customFormat="1" ht="38.25">
      <c r="A81" s="19">
        <v>2</v>
      </c>
      <c r="B81" s="22" t="s">
        <v>289</v>
      </c>
      <c r="C81" s="22" t="s">
        <v>978</v>
      </c>
      <c r="D81" s="19" t="s">
        <v>125</v>
      </c>
      <c r="E81" s="19" t="s">
        <v>16</v>
      </c>
      <c r="F81" s="19" t="s">
        <v>16</v>
      </c>
      <c r="G81" s="19">
        <v>1950</v>
      </c>
      <c r="H81" s="186">
        <v>148753.86</v>
      </c>
      <c r="I81" s="199" t="s">
        <v>989</v>
      </c>
      <c r="J81" s="23" t="s">
        <v>290</v>
      </c>
      <c r="K81" s="546"/>
      <c r="L81" s="19">
        <f t="shared" si="5"/>
        <v>2</v>
      </c>
      <c r="M81" s="548"/>
      <c r="N81" s="19"/>
      <c r="O81" s="22" t="s">
        <v>291</v>
      </c>
      <c r="P81" s="22"/>
      <c r="Q81" s="22" t="s">
        <v>277</v>
      </c>
      <c r="R81" s="19" t="s">
        <v>137</v>
      </c>
      <c r="S81" s="19" t="s">
        <v>292</v>
      </c>
      <c r="T81" s="138" t="s">
        <v>57</v>
      </c>
      <c r="U81" s="138" t="s">
        <v>130</v>
      </c>
      <c r="V81" s="138" t="s">
        <v>288</v>
      </c>
      <c r="W81" s="138" t="s">
        <v>288</v>
      </c>
    </row>
    <row r="82" spans="1:23" s="2" customFormat="1" ht="29.25" customHeight="1">
      <c r="A82" s="19">
        <v>3</v>
      </c>
      <c r="B82" s="22" t="s">
        <v>293</v>
      </c>
      <c r="C82" s="22" t="s">
        <v>976</v>
      </c>
      <c r="D82" s="19" t="s">
        <v>125</v>
      </c>
      <c r="E82" s="19" t="s">
        <v>16</v>
      </c>
      <c r="F82" s="19" t="s">
        <v>16</v>
      </c>
      <c r="G82" s="19">
        <v>1948</v>
      </c>
      <c r="H82" s="199">
        <v>1422000</v>
      </c>
      <c r="I82" s="199" t="s">
        <v>990</v>
      </c>
      <c r="J82" s="23" t="s">
        <v>284</v>
      </c>
      <c r="K82" s="546"/>
      <c r="L82" s="19">
        <f t="shared" si="5"/>
        <v>3</v>
      </c>
      <c r="M82" s="548"/>
      <c r="N82" s="19"/>
      <c r="O82" s="22" t="s">
        <v>291</v>
      </c>
      <c r="P82" s="22" t="s">
        <v>294</v>
      </c>
      <c r="Q82" s="22" t="s">
        <v>266</v>
      </c>
      <c r="R82" s="19" t="s">
        <v>137</v>
      </c>
      <c r="S82" s="19" t="s">
        <v>130</v>
      </c>
      <c r="T82" s="138" t="s">
        <v>130</v>
      </c>
      <c r="U82" s="138" t="s">
        <v>288</v>
      </c>
      <c r="V82" s="138" t="s">
        <v>288</v>
      </c>
      <c r="W82" s="138" t="s">
        <v>288</v>
      </c>
    </row>
    <row r="83" spans="1:23" s="2" customFormat="1" ht="38.25">
      <c r="A83" s="19">
        <v>4</v>
      </c>
      <c r="B83" s="22" t="s">
        <v>295</v>
      </c>
      <c r="C83" s="22" t="s">
        <v>100</v>
      </c>
      <c r="D83" s="19" t="s">
        <v>125</v>
      </c>
      <c r="E83" s="19" t="s">
        <v>16</v>
      </c>
      <c r="F83" s="19" t="s">
        <v>125</v>
      </c>
      <c r="G83" s="19">
        <v>1830</v>
      </c>
      <c r="H83" s="186">
        <v>1821101.39</v>
      </c>
      <c r="I83" s="199" t="s">
        <v>989</v>
      </c>
      <c r="J83" s="23" t="s">
        <v>296</v>
      </c>
      <c r="K83" s="546"/>
      <c r="L83" s="19">
        <f t="shared" si="5"/>
        <v>4</v>
      </c>
      <c r="M83" s="548"/>
      <c r="N83" s="19" t="s">
        <v>983</v>
      </c>
      <c r="O83" s="22" t="s">
        <v>286</v>
      </c>
      <c r="P83" s="22" t="s">
        <v>294</v>
      </c>
      <c r="Q83" s="22" t="s">
        <v>266</v>
      </c>
      <c r="R83" s="19" t="s">
        <v>297</v>
      </c>
      <c r="S83" s="19" t="s">
        <v>288</v>
      </c>
      <c r="T83" s="138" t="s">
        <v>288</v>
      </c>
      <c r="U83" s="138" t="s">
        <v>298</v>
      </c>
      <c r="V83" s="138" t="s">
        <v>288</v>
      </c>
      <c r="W83" s="138" t="s">
        <v>288</v>
      </c>
    </row>
    <row r="84" spans="1:23" s="2" customFormat="1" ht="30" customHeight="1">
      <c r="A84" s="19">
        <v>5</v>
      </c>
      <c r="B84" s="22" t="s">
        <v>172</v>
      </c>
      <c r="C84" s="22" t="s">
        <v>977</v>
      </c>
      <c r="D84" s="19" t="s">
        <v>125</v>
      </c>
      <c r="E84" s="19" t="s">
        <v>16</v>
      </c>
      <c r="F84" s="19" t="s">
        <v>16</v>
      </c>
      <c r="G84" s="19">
        <v>1920</v>
      </c>
      <c r="H84" s="199">
        <v>794000</v>
      </c>
      <c r="I84" s="199" t="s">
        <v>990</v>
      </c>
      <c r="J84" s="23" t="s">
        <v>284</v>
      </c>
      <c r="K84" s="546"/>
      <c r="L84" s="19">
        <f t="shared" si="5"/>
        <v>5</v>
      </c>
      <c r="M84" s="548"/>
      <c r="N84" s="19"/>
      <c r="O84" s="22" t="s">
        <v>299</v>
      </c>
      <c r="P84" s="22"/>
      <c r="Q84" s="22" t="s">
        <v>266</v>
      </c>
      <c r="R84" s="19" t="s">
        <v>137</v>
      </c>
      <c r="S84" s="19" t="s">
        <v>130</v>
      </c>
      <c r="T84" s="138" t="s">
        <v>130</v>
      </c>
      <c r="U84" s="138" t="s">
        <v>130</v>
      </c>
      <c r="V84" s="138" t="s">
        <v>288</v>
      </c>
      <c r="W84" s="138" t="s">
        <v>288</v>
      </c>
    </row>
    <row r="85" spans="1:23" s="2" customFormat="1" ht="38.25">
      <c r="A85" s="19">
        <v>6</v>
      </c>
      <c r="B85" s="22" t="s">
        <v>300</v>
      </c>
      <c r="C85" s="22" t="s">
        <v>301</v>
      </c>
      <c r="D85" s="19" t="s">
        <v>125</v>
      </c>
      <c r="E85" s="19" t="s">
        <v>16</v>
      </c>
      <c r="F85" s="19" t="s">
        <v>16</v>
      </c>
      <c r="G85" s="19">
        <v>1830</v>
      </c>
      <c r="H85" s="199">
        <v>2497000</v>
      </c>
      <c r="I85" s="199" t="s">
        <v>990</v>
      </c>
      <c r="J85" s="23" t="s">
        <v>302</v>
      </c>
      <c r="K85" s="546"/>
      <c r="L85" s="19">
        <f t="shared" si="5"/>
        <v>6</v>
      </c>
      <c r="M85" s="548"/>
      <c r="N85" s="19" t="s">
        <v>982</v>
      </c>
      <c r="O85" s="22" t="s">
        <v>299</v>
      </c>
      <c r="P85" s="22" t="s">
        <v>294</v>
      </c>
      <c r="Q85" s="22" t="s">
        <v>266</v>
      </c>
      <c r="R85" s="19" t="s">
        <v>297</v>
      </c>
      <c r="S85" s="19" t="s">
        <v>288</v>
      </c>
      <c r="T85" s="138" t="s">
        <v>288</v>
      </c>
      <c r="U85" s="138" t="s">
        <v>288</v>
      </c>
      <c r="V85" s="138" t="s">
        <v>288</v>
      </c>
      <c r="W85" s="138" t="s">
        <v>288</v>
      </c>
    </row>
    <row r="86" spans="1:23" s="2" customFormat="1" ht="32.25" customHeight="1">
      <c r="A86" s="19">
        <v>7</v>
      </c>
      <c r="B86" s="22" t="s">
        <v>303</v>
      </c>
      <c r="C86" s="22" t="s">
        <v>979</v>
      </c>
      <c r="D86" s="19" t="s">
        <v>125</v>
      </c>
      <c r="E86" s="19" t="s">
        <v>16</v>
      </c>
      <c r="F86" s="19" t="s">
        <v>16</v>
      </c>
      <c r="G86" s="19">
        <v>1830</v>
      </c>
      <c r="H86" s="186">
        <v>105556.76</v>
      </c>
      <c r="I86" s="186">
        <v>105556.76</v>
      </c>
      <c r="J86" s="23" t="s">
        <v>284</v>
      </c>
      <c r="K86" s="546"/>
      <c r="L86" s="19">
        <f t="shared" si="5"/>
        <v>7</v>
      </c>
      <c r="M86" s="548"/>
      <c r="N86" s="19"/>
      <c r="O86" s="22" t="s">
        <v>304</v>
      </c>
      <c r="P86" s="22"/>
      <c r="Q86" s="22" t="s">
        <v>266</v>
      </c>
      <c r="R86" s="19" t="s">
        <v>130</v>
      </c>
      <c r="S86" s="19" t="s">
        <v>130</v>
      </c>
      <c r="T86" s="138"/>
      <c r="U86" s="138"/>
      <c r="V86" s="138"/>
      <c r="W86" s="138" t="s">
        <v>130</v>
      </c>
    </row>
    <row r="87" spans="1:23" s="2" customFormat="1" ht="25.5">
      <c r="A87" s="19">
        <v>8</v>
      </c>
      <c r="B87" s="22" t="s">
        <v>305</v>
      </c>
      <c r="C87" s="22" t="s">
        <v>979</v>
      </c>
      <c r="D87" s="19" t="s">
        <v>125</v>
      </c>
      <c r="E87" s="19" t="s">
        <v>16</v>
      </c>
      <c r="F87" s="19" t="s">
        <v>16</v>
      </c>
      <c r="G87" s="19">
        <v>1830</v>
      </c>
      <c r="H87" s="199">
        <v>320000</v>
      </c>
      <c r="I87" s="199" t="s">
        <v>990</v>
      </c>
      <c r="J87" s="23"/>
      <c r="K87" s="546"/>
      <c r="L87" s="19">
        <f t="shared" si="5"/>
        <v>8</v>
      </c>
      <c r="M87" s="548"/>
      <c r="N87" s="19"/>
      <c r="O87" s="22" t="s">
        <v>299</v>
      </c>
      <c r="P87" s="22"/>
      <c r="Q87" s="22" t="s">
        <v>266</v>
      </c>
      <c r="R87" s="19" t="s">
        <v>130</v>
      </c>
      <c r="S87" s="19" t="s">
        <v>130</v>
      </c>
      <c r="T87" s="138"/>
      <c r="U87" s="138" t="s">
        <v>130</v>
      </c>
      <c r="V87" s="138"/>
      <c r="W87" s="138" t="s">
        <v>130</v>
      </c>
    </row>
    <row r="88" spans="1:23" s="2" customFormat="1" ht="28.5" customHeight="1">
      <c r="A88" s="19">
        <v>9</v>
      </c>
      <c r="B88" s="22" t="s">
        <v>307</v>
      </c>
      <c r="C88" s="198"/>
      <c r="D88" s="19" t="s">
        <v>125</v>
      </c>
      <c r="E88" s="19" t="s">
        <v>16</v>
      </c>
      <c r="F88" s="19" t="s">
        <v>16</v>
      </c>
      <c r="G88" s="19">
        <v>1920</v>
      </c>
      <c r="H88" s="201">
        <v>1012</v>
      </c>
      <c r="I88" s="199" t="s">
        <v>989</v>
      </c>
      <c r="J88" s="275"/>
      <c r="K88" s="546"/>
      <c r="L88" s="19">
        <f t="shared" si="5"/>
        <v>9</v>
      </c>
      <c r="M88" s="548"/>
      <c r="N88" s="19"/>
      <c r="O88" s="22" t="s">
        <v>169</v>
      </c>
      <c r="P88" s="22"/>
      <c r="Q88" s="22" t="s">
        <v>287</v>
      </c>
      <c r="R88" s="19"/>
      <c r="S88" s="19"/>
      <c r="T88" s="138"/>
      <c r="U88" s="138"/>
      <c r="V88" s="138"/>
      <c r="W88" s="138"/>
    </row>
    <row r="89" spans="1:23" s="2" customFormat="1" ht="29.25" customHeight="1">
      <c r="A89" s="19">
        <v>10</v>
      </c>
      <c r="B89" s="22" t="s">
        <v>308</v>
      </c>
      <c r="C89" s="22" t="s">
        <v>308</v>
      </c>
      <c r="D89" s="19" t="s">
        <v>125</v>
      </c>
      <c r="E89" s="19" t="s">
        <v>16</v>
      </c>
      <c r="F89" s="19" t="s">
        <v>16</v>
      </c>
      <c r="G89" s="19">
        <v>1950</v>
      </c>
      <c r="H89" s="201">
        <v>42366</v>
      </c>
      <c r="I89" s="199" t="s">
        <v>989</v>
      </c>
      <c r="J89" s="275" t="s">
        <v>309</v>
      </c>
      <c r="K89" s="546"/>
      <c r="L89" s="19">
        <f t="shared" si="5"/>
        <v>10</v>
      </c>
      <c r="M89" s="548"/>
      <c r="N89" s="19"/>
      <c r="O89" s="22" t="s">
        <v>310</v>
      </c>
      <c r="P89" s="22" t="s">
        <v>294</v>
      </c>
      <c r="Q89" s="22" t="s">
        <v>266</v>
      </c>
      <c r="R89" s="19" t="s">
        <v>288</v>
      </c>
      <c r="S89" s="19" t="s">
        <v>288</v>
      </c>
      <c r="T89" s="138" t="s">
        <v>288</v>
      </c>
      <c r="U89" s="138" t="s">
        <v>288</v>
      </c>
      <c r="V89" s="138" t="s">
        <v>288</v>
      </c>
      <c r="W89" s="138" t="s">
        <v>288</v>
      </c>
    </row>
    <row r="90" spans="1:23" s="2" customFormat="1" ht="12.75">
      <c r="A90" s="19">
        <v>11</v>
      </c>
      <c r="B90" s="22" t="s">
        <v>311</v>
      </c>
      <c r="C90" s="198"/>
      <c r="D90" s="19" t="s">
        <v>125</v>
      </c>
      <c r="E90" s="19" t="s">
        <v>16</v>
      </c>
      <c r="F90" s="19" t="s">
        <v>16</v>
      </c>
      <c r="G90" s="19">
        <v>1993</v>
      </c>
      <c r="H90" s="199">
        <v>141000</v>
      </c>
      <c r="I90" s="199" t="s">
        <v>990</v>
      </c>
      <c r="J90" s="275"/>
      <c r="K90" s="546"/>
      <c r="L90" s="19">
        <f t="shared" si="5"/>
        <v>11</v>
      </c>
      <c r="M90" s="548"/>
      <c r="N90" s="19"/>
      <c r="O90" s="22" t="s">
        <v>169</v>
      </c>
      <c r="P90" s="22"/>
      <c r="Q90" s="22" t="s">
        <v>266</v>
      </c>
      <c r="R90" s="19" t="s">
        <v>130</v>
      </c>
      <c r="S90" s="19" t="s">
        <v>130</v>
      </c>
      <c r="T90" s="138"/>
      <c r="U90" s="138" t="s">
        <v>130</v>
      </c>
      <c r="V90" s="138"/>
      <c r="W90" s="138" t="s">
        <v>288</v>
      </c>
    </row>
    <row r="91" spans="1:23" s="2" customFormat="1" ht="31.5" customHeight="1">
      <c r="A91" s="19">
        <v>12</v>
      </c>
      <c r="B91" s="22" t="s">
        <v>312</v>
      </c>
      <c r="C91" s="22" t="s">
        <v>312</v>
      </c>
      <c r="D91" s="19" t="s">
        <v>125</v>
      </c>
      <c r="E91" s="19" t="s">
        <v>16</v>
      </c>
      <c r="F91" s="19" t="s">
        <v>16</v>
      </c>
      <c r="G91" s="19">
        <v>1950</v>
      </c>
      <c r="H91" s="199">
        <v>1090000</v>
      </c>
      <c r="I91" s="199" t="s">
        <v>990</v>
      </c>
      <c r="J91" s="275" t="s">
        <v>313</v>
      </c>
      <c r="K91" s="546"/>
      <c r="L91" s="19">
        <f t="shared" si="5"/>
        <v>12</v>
      </c>
      <c r="M91" s="548"/>
      <c r="N91" s="19"/>
      <c r="O91" s="22" t="s">
        <v>291</v>
      </c>
      <c r="P91" s="22"/>
      <c r="Q91" s="22" t="s">
        <v>277</v>
      </c>
      <c r="R91" s="19" t="s">
        <v>130</v>
      </c>
      <c r="S91" s="19" t="s">
        <v>288</v>
      </c>
      <c r="T91" s="138" t="s">
        <v>130</v>
      </c>
      <c r="U91" s="138" t="s">
        <v>130</v>
      </c>
      <c r="V91" s="138" t="s">
        <v>288</v>
      </c>
      <c r="W91" s="138" t="s">
        <v>288</v>
      </c>
    </row>
    <row r="92" spans="1:23" s="2" customFormat="1" ht="140.25">
      <c r="A92" s="19">
        <v>13</v>
      </c>
      <c r="B92" s="22" t="s">
        <v>314</v>
      </c>
      <c r="C92" s="198" t="s">
        <v>980</v>
      </c>
      <c r="D92" s="19" t="s">
        <v>125</v>
      </c>
      <c r="E92" s="19" t="s">
        <v>16</v>
      </c>
      <c r="F92" s="19" t="s">
        <v>16</v>
      </c>
      <c r="G92" s="19">
        <v>1994</v>
      </c>
      <c r="H92" s="201">
        <v>300189</v>
      </c>
      <c r="I92" s="199" t="s">
        <v>989</v>
      </c>
      <c r="J92" s="275"/>
      <c r="K92" s="546"/>
      <c r="L92" s="19">
        <f t="shared" si="5"/>
        <v>13</v>
      </c>
      <c r="M92" s="548"/>
      <c r="N92" s="19"/>
      <c r="O92" s="19"/>
      <c r="P92" s="19"/>
      <c r="Q92" s="19"/>
      <c r="R92" s="204" t="s">
        <v>57</v>
      </c>
      <c r="S92" s="204" t="s">
        <v>57</v>
      </c>
      <c r="T92" s="204" t="s">
        <v>57</v>
      </c>
      <c r="U92" s="204" t="s">
        <v>57</v>
      </c>
      <c r="V92" s="204" t="s">
        <v>57</v>
      </c>
      <c r="W92" s="204" t="s">
        <v>57</v>
      </c>
    </row>
    <row r="93" spans="1:23" s="2" customFormat="1" ht="28.5" customHeight="1">
      <c r="A93" s="19">
        <v>14</v>
      </c>
      <c r="B93" s="22" t="s">
        <v>315</v>
      </c>
      <c r="C93" s="198"/>
      <c r="D93" s="19" t="s">
        <v>125</v>
      </c>
      <c r="E93" s="19" t="s">
        <v>16</v>
      </c>
      <c r="F93" s="19" t="s">
        <v>16</v>
      </c>
      <c r="G93" s="19">
        <v>1850</v>
      </c>
      <c r="H93" s="186">
        <v>1693.33</v>
      </c>
      <c r="I93" s="199" t="s">
        <v>989</v>
      </c>
      <c r="J93" s="23"/>
      <c r="K93" s="546"/>
      <c r="L93" s="19">
        <f t="shared" si="5"/>
        <v>14</v>
      </c>
      <c r="M93" s="548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s="2" customFormat="1" ht="28.5" customHeight="1">
      <c r="A94" s="19">
        <v>15</v>
      </c>
      <c r="B94" s="22" t="s">
        <v>316</v>
      </c>
      <c r="C94" s="198"/>
      <c r="D94" s="19" t="s">
        <v>125</v>
      </c>
      <c r="E94" s="19" t="s">
        <v>16</v>
      </c>
      <c r="F94" s="19" t="s">
        <v>16</v>
      </c>
      <c r="G94" s="19">
        <v>1960</v>
      </c>
      <c r="H94" s="186">
        <v>17229.17</v>
      </c>
      <c r="I94" s="199" t="s">
        <v>989</v>
      </c>
      <c r="J94" s="23"/>
      <c r="K94" s="546"/>
      <c r="L94" s="19">
        <f t="shared" si="5"/>
        <v>15</v>
      </c>
      <c r="M94" s="548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s="2" customFormat="1" ht="28.5" customHeight="1">
      <c r="A95" s="19">
        <v>16</v>
      </c>
      <c r="B95" s="22" t="s">
        <v>317</v>
      </c>
      <c r="C95" s="198"/>
      <c r="D95" s="19" t="s">
        <v>125</v>
      </c>
      <c r="E95" s="19" t="s">
        <v>16</v>
      </c>
      <c r="F95" s="19" t="s">
        <v>16</v>
      </c>
      <c r="G95" s="19">
        <v>1950</v>
      </c>
      <c r="H95" s="186">
        <v>11570.38</v>
      </c>
      <c r="I95" s="199" t="s">
        <v>989</v>
      </c>
      <c r="J95" s="23"/>
      <c r="K95" s="546"/>
      <c r="L95" s="19">
        <f t="shared" si="5"/>
        <v>16</v>
      </c>
      <c r="M95" s="548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s="2" customFormat="1" ht="28.5" customHeight="1">
      <c r="A96" s="19">
        <v>17</v>
      </c>
      <c r="B96" s="22" t="s">
        <v>318</v>
      </c>
      <c r="C96" s="198"/>
      <c r="D96" s="19" t="s">
        <v>125</v>
      </c>
      <c r="E96" s="19" t="s">
        <v>16</v>
      </c>
      <c r="F96" s="19" t="s">
        <v>16</v>
      </c>
      <c r="G96" s="19">
        <v>1970</v>
      </c>
      <c r="H96" s="186">
        <v>53821.04</v>
      </c>
      <c r="I96" s="199" t="s">
        <v>989</v>
      </c>
      <c r="J96" s="23"/>
      <c r="K96" s="546"/>
      <c r="L96" s="19">
        <f t="shared" si="5"/>
        <v>17</v>
      </c>
      <c r="M96" s="548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s="2" customFormat="1" ht="28.5" customHeight="1">
      <c r="A97" s="19">
        <v>18</v>
      </c>
      <c r="B97" s="22" t="s">
        <v>319</v>
      </c>
      <c r="C97" s="198"/>
      <c r="D97" s="19" t="s">
        <v>125</v>
      </c>
      <c r="E97" s="19" t="s">
        <v>16</v>
      </c>
      <c r="F97" s="19" t="s">
        <v>16</v>
      </c>
      <c r="G97" s="19">
        <v>1970</v>
      </c>
      <c r="H97" s="186">
        <v>4499.75</v>
      </c>
      <c r="I97" s="199" t="s">
        <v>989</v>
      </c>
      <c r="J97" s="23"/>
      <c r="K97" s="546"/>
      <c r="L97" s="19">
        <f t="shared" si="5"/>
        <v>18</v>
      </c>
      <c r="M97" s="548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s="2" customFormat="1" ht="28.5" customHeight="1">
      <c r="A98" s="19">
        <v>19</v>
      </c>
      <c r="B98" s="22" t="s">
        <v>320</v>
      </c>
      <c r="C98" s="198"/>
      <c r="D98" s="19" t="s">
        <v>125</v>
      </c>
      <c r="E98" s="19" t="s">
        <v>16</v>
      </c>
      <c r="F98" s="19" t="s">
        <v>16</v>
      </c>
      <c r="G98" s="19">
        <v>1970</v>
      </c>
      <c r="H98" s="186">
        <v>1640.52</v>
      </c>
      <c r="I98" s="199" t="s">
        <v>989</v>
      </c>
      <c r="J98" s="23"/>
      <c r="K98" s="546"/>
      <c r="L98" s="19">
        <f t="shared" si="5"/>
        <v>19</v>
      </c>
      <c r="M98" s="548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s="2" customFormat="1" ht="28.5" customHeight="1">
      <c r="A99" s="19">
        <v>20</v>
      </c>
      <c r="B99" s="22" t="s">
        <v>321</v>
      </c>
      <c r="C99" s="198"/>
      <c r="D99" s="19" t="s">
        <v>125</v>
      </c>
      <c r="E99" s="19" t="s">
        <v>16</v>
      </c>
      <c r="F99" s="19" t="s">
        <v>16</v>
      </c>
      <c r="G99" s="19">
        <v>1970</v>
      </c>
      <c r="H99" s="186">
        <v>1499.92</v>
      </c>
      <c r="I99" s="199" t="s">
        <v>989</v>
      </c>
      <c r="J99" s="23"/>
      <c r="K99" s="546"/>
      <c r="L99" s="19">
        <f t="shared" si="5"/>
        <v>20</v>
      </c>
      <c r="M99" s="548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:23" s="2" customFormat="1" ht="28.5" customHeight="1">
      <c r="A100" s="19">
        <v>21</v>
      </c>
      <c r="B100" s="22" t="s">
        <v>322</v>
      </c>
      <c r="C100" s="198"/>
      <c r="D100" s="19" t="s">
        <v>125</v>
      </c>
      <c r="E100" s="19" t="s">
        <v>16</v>
      </c>
      <c r="F100" s="19" t="s">
        <v>16</v>
      </c>
      <c r="G100" s="19">
        <v>1978</v>
      </c>
      <c r="H100" s="186">
        <v>1265.49</v>
      </c>
      <c r="I100" s="199" t="s">
        <v>989</v>
      </c>
      <c r="J100" s="23"/>
      <c r="K100" s="546"/>
      <c r="L100" s="19">
        <f t="shared" si="5"/>
        <v>21</v>
      </c>
      <c r="M100" s="548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s="2" customFormat="1" ht="28.5" customHeight="1">
      <c r="A101" s="19">
        <v>22</v>
      </c>
      <c r="B101" s="22" t="s">
        <v>323</v>
      </c>
      <c r="C101" s="198"/>
      <c r="D101" s="19" t="s">
        <v>125</v>
      </c>
      <c r="E101" s="19" t="s">
        <v>16</v>
      </c>
      <c r="F101" s="19" t="s">
        <v>16</v>
      </c>
      <c r="G101" s="19">
        <v>1870</v>
      </c>
      <c r="H101" s="186">
        <v>23034.93</v>
      </c>
      <c r="I101" s="199" t="s">
        <v>989</v>
      </c>
      <c r="J101" s="23"/>
      <c r="K101" s="546"/>
      <c r="L101" s="19">
        <f t="shared" si="5"/>
        <v>22</v>
      </c>
      <c r="M101" s="548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s="2" customFormat="1" ht="28.5" customHeight="1">
      <c r="A102" s="19">
        <v>23</v>
      </c>
      <c r="B102" s="22" t="s">
        <v>324</v>
      </c>
      <c r="C102" s="198"/>
      <c r="D102" s="19" t="s">
        <v>125</v>
      </c>
      <c r="E102" s="19" t="s">
        <v>16</v>
      </c>
      <c r="F102" s="19" t="s">
        <v>16</v>
      </c>
      <c r="G102" s="19">
        <v>1994</v>
      </c>
      <c r="H102" s="186">
        <v>21210.49</v>
      </c>
      <c r="I102" s="199" t="s">
        <v>989</v>
      </c>
      <c r="J102" s="23"/>
      <c r="K102" s="546"/>
      <c r="L102" s="19">
        <f t="shared" si="5"/>
        <v>23</v>
      </c>
      <c r="M102" s="548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s="2" customFormat="1" ht="28.5" customHeight="1">
      <c r="A103" s="19">
        <v>24</v>
      </c>
      <c r="B103" s="22" t="s">
        <v>325</v>
      </c>
      <c r="C103" s="198"/>
      <c r="D103" s="19" t="s">
        <v>125</v>
      </c>
      <c r="E103" s="19" t="s">
        <v>16</v>
      </c>
      <c r="F103" s="19" t="s">
        <v>16</v>
      </c>
      <c r="G103" s="19">
        <v>1960</v>
      </c>
      <c r="H103" s="186">
        <v>25845.39</v>
      </c>
      <c r="I103" s="199" t="s">
        <v>989</v>
      </c>
      <c r="J103" s="23"/>
      <c r="K103" s="546"/>
      <c r="L103" s="19">
        <f t="shared" si="5"/>
        <v>24</v>
      </c>
      <c r="M103" s="548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s="2" customFormat="1" ht="28.5" customHeight="1">
      <c r="A104" s="19">
        <v>25</v>
      </c>
      <c r="B104" s="22" t="s">
        <v>326</v>
      </c>
      <c r="C104" s="198"/>
      <c r="D104" s="19" t="s">
        <v>125</v>
      </c>
      <c r="E104" s="19" t="s">
        <v>16</v>
      </c>
      <c r="F104" s="19" t="s">
        <v>16</v>
      </c>
      <c r="G104" s="19">
        <v>1993</v>
      </c>
      <c r="H104" s="186">
        <v>23835.14</v>
      </c>
      <c r="I104" s="199" t="s">
        <v>989</v>
      </c>
      <c r="J104" s="23"/>
      <c r="K104" s="546"/>
      <c r="L104" s="19">
        <f t="shared" si="5"/>
        <v>25</v>
      </c>
      <c r="M104" s="548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s="2" customFormat="1" ht="28.5" customHeight="1">
      <c r="A105" s="19">
        <v>26</v>
      </c>
      <c r="B105" s="22" t="s">
        <v>327</v>
      </c>
      <c r="C105" s="198"/>
      <c r="D105" s="19" t="s">
        <v>125</v>
      </c>
      <c r="E105" s="19" t="s">
        <v>16</v>
      </c>
      <c r="F105" s="19" t="s">
        <v>16</v>
      </c>
      <c r="G105" s="19">
        <v>2011</v>
      </c>
      <c r="H105" s="186">
        <v>109112.74</v>
      </c>
      <c r="I105" s="199" t="s">
        <v>989</v>
      </c>
      <c r="J105" s="200"/>
      <c r="K105" s="546"/>
      <c r="L105" s="19">
        <f t="shared" si="5"/>
        <v>26</v>
      </c>
      <c r="M105" s="548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s="2" customFormat="1" ht="28.5" customHeight="1">
      <c r="A106" s="19">
        <v>27</v>
      </c>
      <c r="B106" s="22" t="s">
        <v>328</v>
      </c>
      <c r="C106" s="198"/>
      <c r="D106" s="19" t="s">
        <v>125</v>
      </c>
      <c r="E106" s="19" t="s">
        <v>16</v>
      </c>
      <c r="F106" s="19" t="s">
        <v>16</v>
      </c>
      <c r="G106" s="19">
        <v>1993</v>
      </c>
      <c r="H106" s="186">
        <v>9106</v>
      </c>
      <c r="I106" s="199" t="s">
        <v>989</v>
      </c>
      <c r="J106" s="23"/>
      <c r="K106" s="546"/>
      <c r="L106" s="19">
        <f t="shared" si="5"/>
        <v>27</v>
      </c>
      <c r="M106" s="54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15" customHeight="1">
      <c r="A107" s="541" t="s">
        <v>151</v>
      </c>
      <c r="B107" s="541"/>
      <c r="C107" s="541"/>
      <c r="D107" s="541"/>
      <c r="E107" s="541"/>
      <c r="F107" s="541"/>
      <c r="G107" s="541"/>
      <c r="H107" s="24">
        <f>SUM(H80:H106)</f>
        <v>9130343.3</v>
      </c>
      <c r="I107" s="24"/>
      <c r="J107" s="22"/>
      <c r="K107" s="22"/>
      <c r="L107" s="22"/>
      <c r="M107" s="22"/>
      <c r="N107" s="22"/>
      <c r="O107" s="22"/>
      <c r="P107" s="22"/>
      <c r="Q107" s="22"/>
      <c r="R107" s="19"/>
      <c r="S107" s="19"/>
      <c r="T107" s="19"/>
      <c r="U107" s="19"/>
      <c r="V107" s="19"/>
      <c r="W107" s="19"/>
    </row>
    <row r="108" spans="1:23" ht="12.75">
      <c r="A108" s="174" t="s">
        <v>1027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2" t="str">
        <f>A108</f>
        <v>11. Zespół Szkół Ponadgimnazjalnych Jasieniec</v>
      </c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</row>
    <row r="109" spans="1:23" s="2" customFormat="1" ht="63.75" customHeight="1">
      <c r="A109" s="19">
        <v>1</v>
      </c>
      <c r="B109" s="22" t="s">
        <v>329</v>
      </c>
      <c r="C109" s="198"/>
      <c r="D109" s="19" t="s">
        <v>125</v>
      </c>
      <c r="E109" s="19" t="s">
        <v>16</v>
      </c>
      <c r="F109" s="22"/>
      <c r="G109" s="19">
        <v>1955</v>
      </c>
      <c r="H109" s="199">
        <v>2486000</v>
      </c>
      <c r="I109" s="199" t="s">
        <v>990</v>
      </c>
      <c r="J109" s="200" t="s">
        <v>1386</v>
      </c>
      <c r="K109" s="546" t="s">
        <v>330</v>
      </c>
      <c r="L109" s="19">
        <f aca="true" t="shared" si="6" ref="L109:L123">A109</f>
        <v>1</v>
      </c>
      <c r="M109" s="19" t="s">
        <v>947</v>
      </c>
      <c r="N109" s="19"/>
      <c r="O109" s="376" t="s">
        <v>169</v>
      </c>
      <c r="P109" s="376" t="s">
        <v>223</v>
      </c>
      <c r="Q109" s="22" t="s">
        <v>331</v>
      </c>
      <c r="R109" s="19" t="s">
        <v>332</v>
      </c>
      <c r="S109" s="19" t="s">
        <v>332</v>
      </c>
      <c r="T109" s="19" t="s">
        <v>265</v>
      </c>
      <c r="U109" s="19" t="s">
        <v>265</v>
      </c>
      <c r="V109" s="19" t="s">
        <v>264</v>
      </c>
      <c r="W109" s="19" t="s">
        <v>265</v>
      </c>
    </row>
    <row r="110" spans="1:23" s="2" customFormat="1" ht="25.5">
      <c r="A110" s="19">
        <v>2</v>
      </c>
      <c r="B110" s="22" t="s">
        <v>333</v>
      </c>
      <c r="C110" s="198"/>
      <c r="D110" s="19" t="s">
        <v>125</v>
      </c>
      <c r="E110" s="19" t="s">
        <v>16</v>
      </c>
      <c r="F110" s="22"/>
      <c r="G110" s="19">
        <v>1955</v>
      </c>
      <c r="H110" s="199">
        <v>734000</v>
      </c>
      <c r="I110" s="199" t="s">
        <v>990</v>
      </c>
      <c r="J110" s="23" t="s">
        <v>334</v>
      </c>
      <c r="K110" s="546"/>
      <c r="L110" s="19">
        <f t="shared" si="6"/>
        <v>2</v>
      </c>
      <c r="M110" s="19" t="s">
        <v>947</v>
      </c>
      <c r="N110" s="19"/>
      <c r="O110" s="376" t="s">
        <v>169</v>
      </c>
      <c r="P110" s="376" t="s">
        <v>223</v>
      </c>
      <c r="Q110" s="22" t="s">
        <v>335</v>
      </c>
      <c r="R110" s="19" t="s">
        <v>332</v>
      </c>
      <c r="S110" s="19" t="s">
        <v>332</v>
      </c>
      <c r="T110" s="19" t="s">
        <v>265</v>
      </c>
      <c r="U110" s="19" t="s">
        <v>265</v>
      </c>
      <c r="V110" s="19" t="s">
        <v>264</v>
      </c>
      <c r="W110" s="19" t="s">
        <v>265</v>
      </c>
    </row>
    <row r="111" spans="1:23" s="2" customFormat="1" ht="25.5">
      <c r="A111" s="19">
        <v>3</v>
      </c>
      <c r="B111" s="22" t="s">
        <v>336</v>
      </c>
      <c r="C111" s="198"/>
      <c r="D111" s="19" t="s">
        <v>125</v>
      </c>
      <c r="E111" s="19" t="s">
        <v>16</v>
      </c>
      <c r="F111" s="22"/>
      <c r="G111" s="19">
        <v>1955</v>
      </c>
      <c r="H111" s="199">
        <v>4310000</v>
      </c>
      <c r="I111" s="199" t="s">
        <v>990</v>
      </c>
      <c r="J111" s="23" t="s">
        <v>1387</v>
      </c>
      <c r="K111" s="546"/>
      <c r="L111" s="19">
        <f t="shared" si="6"/>
        <v>3</v>
      </c>
      <c r="M111" s="19" t="s">
        <v>948</v>
      </c>
      <c r="N111" s="19" t="s">
        <v>984</v>
      </c>
      <c r="O111" s="376" t="s">
        <v>169</v>
      </c>
      <c r="P111" s="376" t="s">
        <v>223</v>
      </c>
      <c r="Q111" s="22" t="s">
        <v>335</v>
      </c>
      <c r="R111" s="19" t="s">
        <v>332</v>
      </c>
      <c r="S111" s="19" t="s">
        <v>332</v>
      </c>
      <c r="T111" s="19" t="s">
        <v>265</v>
      </c>
      <c r="U111" s="19" t="s">
        <v>265</v>
      </c>
      <c r="V111" s="19" t="s">
        <v>264</v>
      </c>
      <c r="W111" s="19" t="s">
        <v>265</v>
      </c>
    </row>
    <row r="112" spans="1:23" s="2" customFormat="1" ht="25.5">
      <c r="A112" s="19">
        <v>4</v>
      </c>
      <c r="B112" s="22" t="s">
        <v>337</v>
      </c>
      <c r="C112" s="198"/>
      <c r="D112" s="19" t="s">
        <v>125</v>
      </c>
      <c r="E112" s="19" t="s">
        <v>16</v>
      </c>
      <c r="F112" s="22"/>
      <c r="G112" s="19">
        <v>2001</v>
      </c>
      <c r="H112" s="199">
        <v>3471000</v>
      </c>
      <c r="I112" s="199" t="s">
        <v>990</v>
      </c>
      <c r="J112" s="23" t="s">
        <v>338</v>
      </c>
      <c r="K112" s="546"/>
      <c r="L112" s="19">
        <f t="shared" si="6"/>
        <v>4</v>
      </c>
      <c r="M112" s="19" t="s">
        <v>947</v>
      </c>
      <c r="N112" s="19"/>
      <c r="O112" s="376" t="s">
        <v>339</v>
      </c>
      <c r="P112" s="376" t="s">
        <v>340</v>
      </c>
      <c r="Q112" s="22" t="s">
        <v>341</v>
      </c>
      <c r="R112" s="19" t="s">
        <v>342</v>
      </c>
      <c r="S112" s="19" t="s">
        <v>332</v>
      </c>
      <c r="T112" s="19" t="s">
        <v>265</v>
      </c>
      <c r="U112" s="19" t="s">
        <v>265</v>
      </c>
      <c r="V112" s="19"/>
      <c r="W112" s="19" t="s">
        <v>265</v>
      </c>
    </row>
    <row r="113" spans="1:23" s="2" customFormat="1" ht="12.75">
      <c r="A113" s="19">
        <v>5</v>
      </c>
      <c r="B113" s="22" t="s">
        <v>343</v>
      </c>
      <c r="C113" s="198"/>
      <c r="D113" s="19" t="s">
        <v>125</v>
      </c>
      <c r="E113" s="19" t="s">
        <v>16</v>
      </c>
      <c r="F113" s="22"/>
      <c r="G113" s="19">
        <v>1955</v>
      </c>
      <c r="H113" s="199">
        <v>120000</v>
      </c>
      <c r="I113" s="199" t="s">
        <v>990</v>
      </c>
      <c r="J113" s="23" t="s">
        <v>344</v>
      </c>
      <c r="K113" s="546"/>
      <c r="L113" s="19">
        <f t="shared" si="6"/>
        <v>5</v>
      </c>
      <c r="M113" s="19" t="s">
        <v>948</v>
      </c>
      <c r="N113" s="19"/>
      <c r="O113" s="376" t="s">
        <v>345</v>
      </c>
      <c r="P113" s="376" t="s">
        <v>346</v>
      </c>
      <c r="Q113" s="22" t="s">
        <v>347</v>
      </c>
      <c r="R113" s="19" t="s">
        <v>348</v>
      </c>
      <c r="S113" s="19" t="s">
        <v>348</v>
      </c>
      <c r="T113" s="19" t="s">
        <v>264</v>
      </c>
      <c r="U113" s="19" t="s">
        <v>348</v>
      </c>
      <c r="V113" s="19" t="s">
        <v>264</v>
      </c>
      <c r="W113" s="19" t="s">
        <v>265</v>
      </c>
    </row>
    <row r="114" spans="1:23" s="2" customFormat="1" ht="25.5" customHeight="1">
      <c r="A114" s="19">
        <v>6</v>
      </c>
      <c r="B114" s="22" t="s">
        <v>349</v>
      </c>
      <c r="C114" s="198"/>
      <c r="D114" s="19" t="s">
        <v>125</v>
      </c>
      <c r="E114" s="19" t="s">
        <v>16</v>
      </c>
      <c r="F114" s="22"/>
      <c r="G114" s="19">
        <v>1955</v>
      </c>
      <c r="H114" s="199">
        <v>535000</v>
      </c>
      <c r="I114" s="199" t="s">
        <v>990</v>
      </c>
      <c r="J114" s="23" t="s">
        <v>344</v>
      </c>
      <c r="K114" s="546"/>
      <c r="L114" s="19">
        <f t="shared" si="6"/>
        <v>6</v>
      </c>
      <c r="M114" s="19" t="s">
        <v>947</v>
      </c>
      <c r="N114" s="19"/>
      <c r="O114" s="376" t="s">
        <v>169</v>
      </c>
      <c r="P114" s="376" t="s">
        <v>223</v>
      </c>
      <c r="Q114" s="22" t="s">
        <v>335</v>
      </c>
      <c r="R114" s="19" t="s">
        <v>332</v>
      </c>
      <c r="S114" s="19" t="s">
        <v>350</v>
      </c>
      <c r="T114" s="19" t="s">
        <v>264</v>
      </c>
      <c r="U114" s="19" t="s">
        <v>351</v>
      </c>
      <c r="V114" s="19" t="s">
        <v>264</v>
      </c>
      <c r="W114" s="19" t="s">
        <v>265</v>
      </c>
    </row>
    <row r="115" spans="1:23" s="2" customFormat="1" ht="12.75">
      <c r="A115" s="19">
        <v>7</v>
      </c>
      <c r="B115" s="22" t="s">
        <v>240</v>
      </c>
      <c r="C115" s="198"/>
      <c r="D115" s="19" t="s">
        <v>125</v>
      </c>
      <c r="E115" s="19" t="s">
        <v>16</v>
      </c>
      <c r="F115" s="22"/>
      <c r="G115" s="19">
        <v>1955</v>
      </c>
      <c r="H115" s="199">
        <v>97000</v>
      </c>
      <c r="I115" s="199" t="s">
        <v>990</v>
      </c>
      <c r="J115" s="23" t="s">
        <v>344</v>
      </c>
      <c r="K115" s="546"/>
      <c r="L115" s="19">
        <f t="shared" si="6"/>
        <v>7</v>
      </c>
      <c r="M115" s="19" t="s">
        <v>948</v>
      </c>
      <c r="N115" s="19"/>
      <c r="O115" s="376" t="s">
        <v>169</v>
      </c>
      <c r="P115" s="376" t="s">
        <v>346</v>
      </c>
      <c r="Q115" s="22" t="s">
        <v>352</v>
      </c>
      <c r="R115" s="19" t="s">
        <v>348</v>
      </c>
      <c r="S115" s="19" t="s">
        <v>332</v>
      </c>
      <c r="T115" s="19" t="s">
        <v>353</v>
      </c>
      <c r="U115" s="19" t="s">
        <v>264</v>
      </c>
      <c r="V115" s="19"/>
      <c r="W115" s="19"/>
    </row>
    <row r="116" spans="1:23" s="2" customFormat="1" ht="25.5">
      <c r="A116" s="19">
        <v>8</v>
      </c>
      <c r="B116" s="22" t="s">
        <v>354</v>
      </c>
      <c r="C116" s="198"/>
      <c r="D116" s="19" t="s">
        <v>125</v>
      </c>
      <c r="E116" s="19" t="s">
        <v>16</v>
      </c>
      <c r="F116" s="22"/>
      <c r="G116" s="19">
        <v>1955</v>
      </c>
      <c r="H116" s="199">
        <v>117000</v>
      </c>
      <c r="I116" s="199" t="s">
        <v>990</v>
      </c>
      <c r="J116" s="23" t="s">
        <v>344</v>
      </c>
      <c r="K116" s="546"/>
      <c r="L116" s="19">
        <f t="shared" si="6"/>
        <v>8</v>
      </c>
      <c r="M116" s="19" t="s">
        <v>948</v>
      </c>
      <c r="N116" s="19"/>
      <c r="O116" s="376" t="s">
        <v>169</v>
      </c>
      <c r="P116" s="376" t="s">
        <v>223</v>
      </c>
      <c r="Q116" s="22" t="s">
        <v>355</v>
      </c>
      <c r="R116" s="19" t="s">
        <v>348</v>
      </c>
      <c r="S116" s="19" t="s">
        <v>350</v>
      </c>
      <c r="T116" s="19" t="s">
        <v>264</v>
      </c>
      <c r="U116" s="19" t="s">
        <v>348</v>
      </c>
      <c r="V116" s="19"/>
      <c r="W116" s="19"/>
    </row>
    <row r="117" spans="1:23" s="2" customFormat="1" ht="25.5">
      <c r="A117" s="19">
        <v>9</v>
      </c>
      <c r="B117" s="22" t="s">
        <v>356</v>
      </c>
      <c r="C117" s="198"/>
      <c r="D117" s="19" t="s">
        <v>125</v>
      </c>
      <c r="E117" s="19" t="s">
        <v>16</v>
      </c>
      <c r="F117" s="22"/>
      <c r="G117" s="19">
        <v>1980</v>
      </c>
      <c r="H117" s="201">
        <v>72281</v>
      </c>
      <c r="I117" s="199" t="s">
        <v>989</v>
      </c>
      <c r="J117" s="23" t="s">
        <v>344</v>
      </c>
      <c r="K117" s="546"/>
      <c r="L117" s="19">
        <f t="shared" si="6"/>
        <v>9</v>
      </c>
      <c r="M117" s="19" t="s">
        <v>948</v>
      </c>
      <c r="N117" s="19"/>
      <c r="O117" s="376" t="s">
        <v>345</v>
      </c>
      <c r="P117" s="376"/>
      <c r="Q117" s="22"/>
      <c r="R117" s="19" t="s">
        <v>348</v>
      </c>
      <c r="S117" s="19"/>
      <c r="T117" s="19"/>
      <c r="U117" s="19"/>
      <c r="V117" s="19"/>
      <c r="W117" s="19"/>
    </row>
    <row r="118" spans="1:23" s="2" customFormat="1" ht="25.5">
      <c r="A118" s="19">
        <v>10</v>
      </c>
      <c r="B118" s="22" t="s">
        <v>357</v>
      </c>
      <c r="C118" s="198"/>
      <c r="D118" s="19" t="s">
        <v>125</v>
      </c>
      <c r="E118" s="19" t="s">
        <v>16</v>
      </c>
      <c r="F118" s="22"/>
      <c r="G118" s="19">
        <v>1955</v>
      </c>
      <c r="H118" s="201">
        <v>2744.8</v>
      </c>
      <c r="I118" s="199" t="s">
        <v>989</v>
      </c>
      <c r="J118" s="23" t="s">
        <v>344</v>
      </c>
      <c r="K118" s="546"/>
      <c r="L118" s="19">
        <f t="shared" si="6"/>
        <v>10</v>
      </c>
      <c r="M118" s="19" t="s">
        <v>947</v>
      </c>
      <c r="N118" s="19"/>
      <c r="O118" s="376" t="s">
        <v>169</v>
      </c>
      <c r="P118" s="376"/>
      <c r="Q118" s="22"/>
      <c r="R118" s="19"/>
      <c r="S118" s="19"/>
      <c r="T118" s="19"/>
      <c r="U118" s="19"/>
      <c r="V118" s="19"/>
      <c r="W118" s="19"/>
    </row>
    <row r="119" spans="1:23" s="2" customFormat="1" ht="12.75">
      <c r="A119" s="19">
        <v>11</v>
      </c>
      <c r="B119" s="22" t="s">
        <v>358</v>
      </c>
      <c r="C119" s="198"/>
      <c r="D119" s="19" t="s">
        <v>125</v>
      </c>
      <c r="E119" s="19" t="s">
        <v>16</v>
      </c>
      <c r="F119" s="22"/>
      <c r="G119" s="19">
        <v>1983</v>
      </c>
      <c r="H119" s="199">
        <v>382000</v>
      </c>
      <c r="I119" s="199" t="s">
        <v>990</v>
      </c>
      <c r="J119" s="23" t="s">
        <v>344</v>
      </c>
      <c r="K119" s="546"/>
      <c r="L119" s="19">
        <f t="shared" si="6"/>
        <v>11</v>
      </c>
      <c r="M119" s="19" t="s">
        <v>948</v>
      </c>
      <c r="N119" s="19"/>
      <c r="O119" s="376" t="s">
        <v>169</v>
      </c>
      <c r="P119" s="376" t="s">
        <v>346</v>
      </c>
      <c r="Q119" s="22" t="s">
        <v>352</v>
      </c>
      <c r="R119" s="19" t="s">
        <v>359</v>
      </c>
      <c r="S119" s="19" t="s">
        <v>350</v>
      </c>
      <c r="T119" s="19" t="s">
        <v>353</v>
      </c>
      <c r="U119" s="19"/>
      <c r="V119" s="19"/>
      <c r="W119" s="19"/>
    </row>
    <row r="120" spans="1:23" s="2" customFormat="1" ht="25.5">
      <c r="A120" s="19">
        <v>12</v>
      </c>
      <c r="B120" s="22" t="s">
        <v>360</v>
      </c>
      <c r="C120" s="198"/>
      <c r="D120" s="19" t="s">
        <v>125</v>
      </c>
      <c r="E120" s="19" t="s">
        <v>16</v>
      </c>
      <c r="F120" s="22"/>
      <c r="G120" s="19">
        <v>1968</v>
      </c>
      <c r="H120" s="201">
        <v>48265.8</v>
      </c>
      <c r="I120" s="199" t="s">
        <v>989</v>
      </c>
      <c r="J120" s="23"/>
      <c r="K120" s="546"/>
      <c r="L120" s="19">
        <f t="shared" si="6"/>
        <v>12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s="2" customFormat="1" ht="25.5">
      <c r="A121" s="19">
        <v>13</v>
      </c>
      <c r="B121" s="22" t="s">
        <v>361</v>
      </c>
      <c r="C121" s="198"/>
      <c r="D121" s="19" t="s">
        <v>125</v>
      </c>
      <c r="E121" s="19" t="s">
        <v>16</v>
      </c>
      <c r="F121" s="22"/>
      <c r="G121" s="19">
        <v>1968</v>
      </c>
      <c r="H121" s="201">
        <v>21896.2</v>
      </c>
      <c r="I121" s="199" t="s">
        <v>989</v>
      </c>
      <c r="J121" s="23"/>
      <c r="K121" s="546"/>
      <c r="L121" s="19">
        <f t="shared" si="6"/>
        <v>13</v>
      </c>
      <c r="M121" s="19"/>
      <c r="N121" s="19" t="s">
        <v>985</v>
      </c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s="2" customFormat="1" ht="25.5">
      <c r="A122" s="19">
        <v>14</v>
      </c>
      <c r="B122" s="22" t="s">
        <v>362</v>
      </c>
      <c r="C122" s="198"/>
      <c r="D122" s="19" t="s">
        <v>125</v>
      </c>
      <c r="E122" s="19" t="s">
        <v>16</v>
      </c>
      <c r="F122" s="22"/>
      <c r="G122" s="19">
        <v>1968</v>
      </c>
      <c r="H122" s="201">
        <v>9699.4</v>
      </c>
      <c r="I122" s="199" t="s">
        <v>989</v>
      </c>
      <c r="J122" s="23"/>
      <c r="K122" s="546"/>
      <c r="L122" s="19">
        <f t="shared" si="6"/>
        <v>14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s="2" customFormat="1" ht="25.5">
      <c r="A123" s="19">
        <v>15</v>
      </c>
      <c r="B123" s="22" t="s">
        <v>363</v>
      </c>
      <c r="C123" s="198"/>
      <c r="D123" s="19" t="s">
        <v>125</v>
      </c>
      <c r="E123" s="19" t="s">
        <v>16</v>
      </c>
      <c r="F123" s="22"/>
      <c r="G123" s="19">
        <v>1968</v>
      </c>
      <c r="H123" s="201">
        <v>12811.5</v>
      </c>
      <c r="I123" s="199" t="s">
        <v>989</v>
      </c>
      <c r="J123" s="23"/>
      <c r="K123" s="546"/>
      <c r="L123" s="19">
        <f t="shared" si="6"/>
        <v>15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s="2" customFormat="1" ht="12.75" customHeight="1">
      <c r="A124" s="541" t="s">
        <v>151</v>
      </c>
      <c r="B124" s="541"/>
      <c r="C124" s="541"/>
      <c r="D124" s="541"/>
      <c r="E124" s="541"/>
      <c r="F124" s="541"/>
      <c r="G124" s="541"/>
      <c r="H124" s="24">
        <f>SUM(H109:H123)</f>
        <v>12419698.700000001</v>
      </c>
      <c r="I124" s="24"/>
      <c r="J124" s="22"/>
      <c r="K124" s="22"/>
      <c r="L124" s="22"/>
      <c r="M124" s="22"/>
      <c r="N124" s="22"/>
      <c r="O124" s="22"/>
      <c r="P124" s="22"/>
      <c r="Q124" s="22"/>
      <c r="R124" s="19"/>
      <c r="S124" s="19"/>
      <c r="T124" s="19"/>
      <c r="U124" s="19"/>
      <c r="V124" s="19"/>
      <c r="W124" s="19"/>
    </row>
    <row r="125" spans="1:23" ht="12.75">
      <c r="A125" s="174" t="s">
        <v>1028</v>
      </c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2" t="str">
        <f>A125</f>
        <v>12. Zespół Szkół Specjalnych Grójec</v>
      </c>
      <c r="M125" s="174"/>
      <c r="N125" s="174"/>
      <c r="O125" s="174"/>
      <c r="P125" s="174"/>
      <c r="Q125" s="174"/>
      <c r="R125" s="212"/>
      <c r="S125" s="212"/>
      <c r="T125" s="212"/>
      <c r="U125" s="212"/>
      <c r="V125" s="212"/>
      <c r="W125" s="212"/>
    </row>
    <row r="126" spans="1:23" s="1" customFormat="1" ht="191.25">
      <c r="A126" s="19">
        <v>1</v>
      </c>
      <c r="B126" s="19" t="s">
        <v>364</v>
      </c>
      <c r="C126" s="19" t="s">
        <v>883</v>
      </c>
      <c r="D126" s="19" t="s">
        <v>125</v>
      </c>
      <c r="E126" s="19" t="s">
        <v>16</v>
      </c>
      <c r="F126" s="19" t="s">
        <v>16</v>
      </c>
      <c r="G126" s="19">
        <v>1967</v>
      </c>
      <c r="H126" s="199">
        <v>2021000</v>
      </c>
      <c r="I126" s="199" t="s">
        <v>990</v>
      </c>
      <c r="J126" s="224" t="s">
        <v>365</v>
      </c>
      <c r="K126" s="19" t="s">
        <v>71</v>
      </c>
      <c r="L126" s="19">
        <f>A126</f>
        <v>1</v>
      </c>
      <c r="M126" s="145" t="s">
        <v>1153</v>
      </c>
      <c r="N126" s="145" t="s">
        <v>986</v>
      </c>
      <c r="O126" s="312" t="s">
        <v>169</v>
      </c>
      <c r="P126" s="312" t="s">
        <v>1432</v>
      </c>
      <c r="Q126" s="145" t="s">
        <v>1431</v>
      </c>
      <c r="R126" s="145" t="s">
        <v>137</v>
      </c>
      <c r="S126" s="145" t="s">
        <v>137</v>
      </c>
      <c r="T126" s="145" t="s">
        <v>137</v>
      </c>
      <c r="U126" s="145" t="s">
        <v>129</v>
      </c>
      <c r="V126" s="145" t="s">
        <v>57</v>
      </c>
      <c r="W126" s="145" t="s">
        <v>130</v>
      </c>
    </row>
    <row r="127" spans="1:23" ht="12.75" customHeight="1">
      <c r="A127" s="541" t="s">
        <v>151</v>
      </c>
      <c r="B127" s="541"/>
      <c r="C127" s="541"/>
      <c r="D127" s="541"/>
      <c r="E127" s="541"/>
      <c r="F127" s="541"/>
      <c r="G127" s="541"/>
      <c r="H127" s="24">
        <f>SUM(H126)</f>
        <v>2021000</v>
      </c>
      <c r="I127" s="24"/>
      <c r="J127" s="22"/>
      <c r="K127" s="22"/>
      <c r="L127" s="22"/>
      <c r="M127" s="22"/>
      <c r="N127" s="22"/>
      <c r="O127" s="22"/>
      <c r="P127" s="22"/>
      <c r="Q127" s="22"/>
      <c r="R127" s="19"/>
      <c r="S127" s="19"/>
      <c r="T127" s="19"/>
      <c r="U127" s="19"/>
      <c r="V127" s="19"/>
      <c r="W127" s="19"/>
    </row>
    <row r="128" spans="1:23" ht="12.75">
      <c r="A128" s="174" t="s">
        <v>1029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2" t="str">
        <f>A128</f>
        <v>13. Zespół Szkół Ponadgimnazjalnych Grójec</v>
      </c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</row>
    <row r="129" spans="1:23" s="2" customFormat="1" ht="90.75" customHeight="1">
      <c r="A129" s="19">
        <v>1</v>
      </c>
      <c r="B129" s="22" t="s">
        <v>364</v>
      </c>
      <c r="C129" s="198" t="s">
        <v>366</v>
      </c>
      <c r="D129" s="19" t="s">
        <v>125</v>
      </c>
      <c r="E129" s="19" t="s">
        <v>16</v>
      </c>
      <c r="F129" s="19" t="s">
        <v>16</v>
      </c>
      <c r="G129" s="19" t="s">
        <v>367</v>
      </c>
      <c r="H129" s="199">
        <v>7211000</v>
      </c>
      <c r="I129" s="199" t="s">
        <v>990</v>
      </c>
      <c r="J129" s="200" t="s">
        <v>368</v>
      </c>
      <c r="K129" s="198" t="s">
        <v>369</v>
      </c>
      <c r="L129" s="19">
        <f aca="true" t="shared" si="7" ref="L129:L137">A129</f>
        <v>1</v>
      </c>
      <c r="M129" s="198" t="s">
        <v>1066</v>
      </c>
      <c r="N129" s="198" t="s">
        <v>1401</v>
      </c>
      <c r="O129" s="22" t="s">
        <v>370</v>
      </c>
      <c r="P129" s="22" t="s">
        <v>209</v>
      </c>
      <c r="Q129" s="22" t="s">
        <v>182</v>
      </c>
      <c r="R129" s="436" t="s">
        <v>137</v>
      </c>
      <c r="S129" s="19" t="s">
        <v>130</v>
      </c>
      <c r="T129" s="19" t="s">
        <v>130</v>
      </c>
      <c r="U129" s="19" t="s">
        <v>130</v>
      </c>
      <c r="V129" s="19" t="s">
        <v>130</v>
      </c>
      <c r="W129" s="19" t="s">
        <v>130</v>
      </c>
    </row>
    <row r="130" spans="1:23" s="2" customFormat="1" ht="12.75">
      <c r="A130" s="19">
        <v>2</v>
      </c>
      <c r="B130" s="22" t="s">
        <v>371</v>
      </c>
      <c r="C130" s="198" t="s">
        <v>372</v>
      </c>
      <c r="D130" s="19" t="s">
        <v>125</v>
      </c>
      <c r="E130" s="19" t="s">
        <v>16</v>
      </c>
      <c r="F130" s="19" t="s">
        <v>16</v>
      </c>
      <c r="G130" s="19">
        <v>1972</v>
      </c>
      <c r="H130" s="199">
        <v>4711000</v>
      </c>
      <c r="I130" s="199" t="s">
        <v>990</v>
      </c>
      <c r="J130" s="23" t="s">
        <v>150</v>
      </c>
      <c r="K130" s="198" t="s">
        <v>373</v>
      </c>
      <c r="L130" s="19">
        <f t="shared" si="7"/>
        <v>2</v>
      </c>
      <c r="M130" s="198" t="s">
        <v>1067</v>
      </c>
      <c r="N130" s="198"/>
      <c r="O130" s="22" t="s">
        <v>370</v>
      </c>
      <c r="P130" s="22" t="s">
        <v>209</v>
      </c>
      <c r="Q130" s="22" t="s">
        <v>182</v>
      </c>
      <c r="R130" s="19" t="s">
        <v>137</v>
      </c>
      <c r="S130" s="19" t="s">
        <v>130</v>
      </c>
      <c r="T130" s="19" t="s">
        <v>130</v>
      </c>
      <c r="U130" s="19" t="s">
        <v>130</v>
      </c>
      <c r="V130" s="19" t="s">
        <v>130</v>
      </c>
      <c r="W130" s="19" t="s">
        <v>130</v>
      </c>
    </row>
    <row r="131" spans="1:23" s="2" customFormat="1" ht="22.5" customHeight="1">
      <c r="A131" s="19">
        <v>3</v>
      </c>
      <c r="B131" s="22" t="s">
        <v>374</v>
      </c>
      <c r="C131" s="198" t="s">
        <v>375</v>
      </c>
      <c r="D131" s="19" t="s">
        <v>16</v>
      </c>
      <c r="E131" s="19" t="s">
        <v>16</v>
      </c>
      <c r="F131" s="19" t="s">
        <v>16</v>
      </c>
      <c r="G131" s="19" t="s">
        <v>376</v>
      </c>
      <c r="H131" s="201">
        <v>4927.25</v>
      </c>
      <c r="I131" s="199" t="s">
        <v>989</v>
      </c>
      <c r="J131" s="23" t="s">
        <v>150</v>
      </c>
      <c r="K131" s="556" t="s">
        <v>369</v>
      </c>
      <c r="L131" s="19">
        <f t="shared" si="7"/>
        <v>3</v>
      </c>
      <c r="M131" s="198" t="s">
        <v>1067</v>
      </c>
      <c r="N131" s="198"/>
      <c r="O131" s="22" t="s">
        <v>370</v>
      </c>
      <c r="P131" s="22" t="s">
        <v>209</v>
      </c>
      <c r="Q131" s="22" t="s">
        <v>287</v>
      </c>
      <c r="R131" s="436" t="s">
        <v>1460</v>
      </c>
      <c r="S131" s="19" t="s">
        <v>57</v>
      </c>
      <c r="T131" s="19" t="s">
        <v>57</v>
      </c>
      <c r="U131" s="19" t="s">
        <v>57</v>
      </c>
      <c r="V131" s="19" t="s">
        <v>57</v>
      </c>
      <c r="W131" s="19" t="s">
        <v>57</v>
      </c>
    </row>
    <row r="132" spans="1:23" s="2" customFormat="1" ht="25.5">
      <c r="A132" s="19">
        <v>4</v>
      </c>
      <c r="B132" s="22" t="s">
        <v>240</v>
      </c>
      <c r="C132" s="198" t="s">
        <v>378</v>
      </c>
      <c r="D132" s="19" t="s">
        <v>125</v>
      </c>
      <c r="E132" s="19" t="s">
        <v>125</v>
      </c>
      <c r="F132" s="19" t="s">
        <v>125</v>
      </c>
      <c r="G132" s="19" t="s">
        <v>376</v>
      </c>
      <c r="H132" s="199">
        <v>160000</v>
      </c>
      <c r="I132" s="199" t="s">
        <v>990</v>
      </c>
      <c r="J132" s="23" t="s">
        <v>150</v>
      </c>
      <c r="K132" s="556"/>
      <c r="L132" s="19">
        <f t="shared" si="7"/>
        <v>4</v>
      </c>
      <c r="M132" s="198" t="s">
        <v>1067</v>
      </c>
      <c r="N132" s="198"/>
      <c r="O132" s="22" t="s">
        <v>370</v>
      </c>
      <c r="P132" s="22" t="s">
        <v>209</v>
      </c>
      <c r="Q132" s="22" t="s">
        <v>287</v>
      </c>
      <c r="R132" s="19" t="s">
        <v>137</v>
      </c>
      <c r="S132" s="19" t="s">
        <v>57</v>
      </c>
      <c r="T132" s="19" t="s">
        <v>57</v>
      </c>
      <c r="U132" s="19" t="s">
        <v>57</v>
      </c>
      <c r="V132" s="19" t="s">
        <v>57</v>
      </c>
      <c r="W132" s="19" t="s">
        <v>57</v>
      </c>
    </row>
    <row r="133" spans="1:23" s="2" customFormat="1" ht="25.5">
      <c r="A133" s="19">
        <v>5</v>
      </c>
      <c r="B133" s="22" t="s">
        <v>379</v>
      </c>
      <c r="C133" s="198" t="s">
        <v>378</v>
      </c>
      <c r="D133" s="19" t="s">
        <v>125</v>
      </c>
      <c r="E133" s="19" t="s">
        <v>16</v>
      </c>
      <c r="F133" s="19" t="s">
        <v>16</v>
      </c>
      <c r="G133" s="19" t="s">
        <v>376</v>
      </c>
      <c r="H133" s="199">
        <v>455000</v>
      </c>
      <c r="I133" s="199" t="s">
        <v>990</v>
      </c>
      <c r="J133" s="23" t="s">
        <v>150</v>
      </c>
      <c r="K133" s="556"/>
      <c r="L133" s="19">
        <f t="shared" si="7"/>
        <v>5</v>
      </c>
      <c r="M133" s="198" t="s">
        <v>1067</v>
      </c>
      <c r="N133" s="198"/>
      <c r="O133" s="22" t="s">
        <v>370</v>
      </c>
      <c r="P133" s="22" t="s">
        <v>209</v>
      </c>
      <c r="Q133" s="22" t="s">
        <v>287</v>
      </c>
      <c r="R133" s="19" t="s">
        <v>137</v>
      </c>
      <c r="S133" s="19" t="s">
        <v>57</v>
      </c>
      <c r="T133" s="19" t="s">
        <v>57</v>
      </c>
      <c r="U133" s="19" t="s">
        <v>57</v>
      </c>
      <c r="V133" s="19" t="s">
        <v>57</v>
      </c>
      <c r="W133" s="19" t="s">
        <v>57</v>
      </c>
    </row>
    <row r="134" spans="1:23" s="2" customFormat="1" ht="25.5">
      <c r="A134" s="19">
        <v>6</v>
      </c>
      <c r="B134" s="22" t="s">
        <v>380</v>
      </c>
      <c r="C134" s="198" t="s">
        <v>375</v>
      </c>
      <c r="D134" s="19" t="s">
        <v>125</v>
      </c>
      <c r="E134" s="19" t="s">
        <v>16</v>
      </c>
      <c r="F134" s="19" t="s">
        <v>16</v>
      </c>
      <c r="G134" s="19">
        <v>1965</v>
      </c>
      <c r="H134" s="201">
        <v>89851.45</v>
      </c>
      <c r="I134" s="199" t="s">
        <v>989</v>
      </c>
      <c r="J134" s="23" t="s">
        <v>150</v>
      </c>
      <c r="K134" s="556"/>
      <c r="L134" s="19">
        <f t="shared" si="7"/>
        <v>6</v>
      </c>
      <c r="M134" s="198" t="s">
        <v>1068</v>
      </c>
      <c r="N134" s="198"/>
      <c r="O134" s="22" t="s">
        <v>381</v>
      </c>
      <c r="P134" s="22" t="s">
        <v>381</v>
      </c>
      <c r="Q134" s="22" t="s">
        <v>381</v>
      </c>
      <c r="R134" s="19" t="s">
        <v>57</v>
      </c>
      <c r="S134" s="19" t="s">
        <v>57</v>
      </c>
      <c r="T134" s="19" t="s">
        <v>57</v>
      </c>
      <c r="U134" s="19" t="s">
        <v>57</v>
      </c>
      <c r="V134" s="19" t="s">
        <v>57</v>
      </c>
      <c r="W134" s="19" t="s">
        <v>57</v>
      </c>
    </row>
    <row r="135" spans="1:23" s="2" customFormat="1" ht="25.5">
      <c r="A135" s="19">
        <v>7</v>
      </c>
      <c r="B135" s="22" t="s">
        <v>382</v>
      </c>
      <c r="C135" s="198" t="s">
        <v>375</v>
      </c>
      <c r="D135" s="19" t="s">
        <v>125</v>
      </c>
      <c r="E135" s="19" t="s">
        <v>16</v>
      </c>
      <c r="F135" s="19" t="s">
        <v>16</v>
      </c>
      <c r="G135" s="19" t="s">
        <v>383</v>
      </c>
      <c r="H135" s="201">
        <v>35498.01</v>
      </c>
      <c r="I135" s="199" t="s">
        <v>989</v>
      </c>
      <c r="J135" s="23" t="s">
        <v>150</v>
      </c>
      <c r="K135" s="556"/>
      <c r="L135" s="19">
        <f t="shared" si="7"/>
        <v>7</v>
      </c>
      <c r="M135" s="198" t="s">
        <v>1067</v>
      </c>
      <c r="N135" s="198"/>
      <c r="O135" s="22" t="s">
        <v>381</v>
      </c>
      <c r="P135" s="22" t="s">
        <v>381</v>
      </c>
      <c r="Q135" s="22" t="s">
        <v>381</v>
      </c>
      <c r="R135" s="19" t="s">
        <v>57</v>
      </c>
      <c r="S135" s="19" t="s">
        <v>57</v>
      </c>
      <c r="T135" s="19" t="s">
        <v>57</v>
      </c>
      <c r="U135" s="19" t="s">
        <v>57</v>
      </c>
      <c r="V135" s="19" t="s">
        <v>57</v>
      </c>
      <c r="W135" s="19" t="s">
        <v>57</v>
      </c>
    </row>
    <row r="136" spans="1:23" s="2" customFormat="1" ht="25.5">
      <c r="A136" s="19">
        <v>8</v>
      </c>
      <c r="B136" s="22" t="s">
        <v>162</v>
      </c>
      <c r="C136" s="198"/>
      <c r="D136" s="19" t="s">
        <v>125</v>
      </c>
      <c r="E136" s="19" t="s">
        <v>16</v>
      </c>
      <c r="F136" s="19" t="s">
        <v>16</v>
      </c>
      <c r="G136" s="19" t="s">
        <v>384</v>
      </c>
      <c r="H136" s="201">
        <v>99872.92</v>
      </c>
      <c r="I136" s="199" t="s">
        <v>989</v>
      </c>
      <c r="J136" s="23" t="s">
        <v>150</v>
      </c>
      <c r="K136" s="556"/>
      <c r="L136" s="19">
        <f t="shared" si="7"/>
        <v>8</v>
      </c>
      <c r="M136" s="198" t="s">
        <v>1067</v>
      </c>
      <c r="N136" s="198"/>
      <c r="O136" s="22" t="s">
        <v>381</v>
      </c>
      <c r="P136" s="22" t="s">
        <v>381</v>
      </c>
      <c r="Q136" s="22" t="s">
        <v>381</v>
      </c>
      <c r="R136" s="19" t="s">
        <v>57</v>
      </c>
      <c r="S136" s="19" t="s">
        <v>57</v>
      </c>
      <c r="T136" s="19" t="s">
        <v>57</v>
      </c>
      <c r="U136" s="19" t="s">
        <v>57</v>
      </c>
      <c r="V136" s="19" t="s">
        <v>57</v>
      </c>
      <c r="W136" s="19" t="s">
        <v>57</v>
      </c>
    </row>
    <row r="137" spans="1:23" s="2" customFormat="1" ht="25.5">
      <c r="A137" s="19">
        <v>9</v>
      </c>
      <c r="B137" s="437" t="s">
        <v>1462</v>
      </c>
      <c r="C137" s="198" t="s">
        <v>385</v>
      </c>
      <c r="D137" s="19" t="s">
        <v>125</v>
      </c>
      <c r="E137" s="19" t="s">
        <v>16</v>
      </c>
      <c r="F137" s="19" t="s">
        <v>16</v>
      </c>
      <c r="G137" s="390" t="s">
        <v>386</v>
      </c>
      <c r="H137" s="201">
        <v>241377</v>
      </c>
      <c r="I137" s="199" t="s">
        <v>989</v>
      </c>
      <c r="J137" s="23" t="s">
        <v>387</v>
      </c>
      <c r="K137" s="556"/>
      <c r="L137" s="19">
        <f t="shared" si="7"/>
        <v>9</v>
      </c>
      <c r="M137" s="198" t="s">
        <v>1067</v>
      </c>
      <c r="N137" s="198"/>
      <c r="O137" s="437" t="s">
        <v>1461</v>
      </c>
      <c r="P137" s="22" t="s">
        <v>209</v>
      </c>
      <c r="Q137" s="22"/>
      <c r="R137" s="19" t="s">
        <v>137</v>
      </c>
      <c r="S137" s="19" t="s">
        <v>130</v>
      </c>
      <c r="T137" s="19" t="s">
        <v>130</v>
      </c>
      <c r="U137" s="19" t="s">
        <v>130</v>
      </c>
      <c r="V137" s="19" t="s">
        <v>130</v>
      </c>
      <c r="W137" s="19" t="s">
        <v>130</v>
      </c>
    </row>
    <row r="138" spans="1:23" ht="14.25" customHeight="1">
      <c r="A138" s="550" t="s">
        <v>151</v>
      </c>
      <c r="B138" s="550"/>
      <c r="C138" s="550"/>
      <c r="D138" s="550"/>
      <c r="E138" s="550"/>
      <c r="F138" s="550"/>
      <c r="G138" s="550"/>
      <c r="H138" s="28">
        <f>SUM(H129:H137)</f>
        <v>13008526.629999999</v>
      </c>
      <c r="I138" s="28"/>
      <c r="J138" s="29"/>
      <c r="K138" s="22"/>
      <c r="L138" s="22"/>
      <c r="M138" s="22"/>
      <c r="N138" s="22"/>
      <c r="O138" s="22"/>
      <c r="P138" s="22"/>
      <c r="Q138" s="22"/>
      <c r="R138" s="19"/>
      <c r="S138" s="19"/>
      <c r="T138" s="19"/>
      <c r="U138" s="19"/>
      <c r="V138" s="19"/>
      <c r="W138" s="19"/>
    </row>
    <row r="139" spans="1:23" ht="12.75">
      <c r="A139" s="174" t="s">
        <v>1030</v>
      </c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2" t="str">
        <f>A139</f>
        <v>14. Zespół Szkół Ponadgimnazjalnych Warka</v>
      </c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</row>
    <row r="140" spans="1:23" s="2" customFormat="1" ht="124.5" customHeight="1">
      <c r="A140" s="19">
        <v>1</v>
      </c>
      <c r="B140" s="22" t="s">
        <v>388</v>
      </c>
      <c r="C140" s="198" t="s">
        <v>364</v>
      </c>
      <c r="D140" s="19" t="s">
        <v>125</v>
      </c>
      <c r="E140" s="19" t="s">
        <v>16</v>
      </c>
      <c r="F140" s="19" t="s">
        <v>16</v>
      </c>
      <c r="G140" s="19">
        <v>1973</v>
      </c>
      <c r="H140" s="199">
        <v>6202000</v>
      </c>
      <c r="I140" s="199" t="s">
        <v>990</v>
      </c>
      <c r="J140" s="200" t="s">
        <v>389</v>
      </c>
      <c r="K140" s="19" t="s">
        <v>390</v>
      </c>
      <c r="L140" s="19">
        <f>A140</f>
        <v>1</v>
      </c>
      <c r="M140" s="19" t="s">
        <v>966</v>
      </c>
      <c r="N140" s="19" t="s">
        <v>967</v>
      </c>
      <c r="O140" s="22" t="s">
        <v>391</v>
      </c>
      <c r="P140" s="22" t="s">
        <v>392</v>
      </c>
      <c r="Q140" s="22" t="s">
        <v>393</v>
      </c>
      <c r="R140" s="19" t="s">
        <v>142</v>
      </c>
      <c r="S140" s="19" t="s">
        <v>137</v>
      </c>
      <c r="T140" s="19" t="s">
        <v>137</v>
      </c>
      <c r="U140" s="19" t="s">
        <v>137</v>
      </c>
      <c r="V140" s="19" t="s">
        <v>137</v>
      </c>
      <c r="W140" s="19" t="s">
        <v>137</v>
      </c>
    </row>
    <row r="141" spans="1:23" ht="14.25" customHeight="1">
      <c r="A141" s="541" t="s">
        <v>151</v>
      </c>
      <c r="B141" s="541"/>
      <c r="C141" s="541"/>
      <c r="D141" s="541"/>
      <c r="E141" s="541"/>
      <c r="F141" s="541"/>
      <c r="G141" s="541"/>
      <c r="H141" s="28">
        <f>SUM(H140)</f>
        <v>6202000</v>
      </c>
      <c r="I141" s="28"/>
      <c r="J141" s="29"/>
      <c r="K141" s="22"/>
      <c r="L141" s="22"/>
      <c r="M141" s="22"/>
      <c r="N141" s="22"/>
      <c r="O141" s="22"/>
      <c r="P141" s="22"/>
      <c r="Q141" s="22"/>
      <c r="R141" s="19"/>
      <c r="S141" s="19"/>
      <c r="T141" s="19"/>
      <c r="U141" s="19"/>
      <c r="V141" s="19"/>
      <c r="W141" s="19"/>
    </row>
    <row r="142" spans="1:23" ht="12.75">
      <c r="A142" s="174" t="s">
        <v>1031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2" t="str">
        <f>A142</f>
        <v>15. Liceum Ogólnokształcące Grójec</v>
      </c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</row>
    <row r="143" spans="1:23" s="2" customFormat="1" ht="96.75" customHeight="1">
      <c r="A143" s="19">
        <v>1</v>
      </c>
      <c r="B143" s="22" t="s">
        <v>394</v>
      </c>
      <c r="C143" s="198" t="s">
        <v>100</v>
      </c>
      <c r="D143" s="19" t="s">
        <v>125</v>
      </c>
      <c r="E143" s="19" t="s">
        <v>16</v>
      </c>
      <c r="F143" s="19" t="s">
        <v>16</v>
      </c>
      <c r="G143" s="19">
        <v>1946</v>
      </c>
      <c r="H143" s="199">
        <v>9411000</v>
      </c>
      <c r="I143" s="199" t="s">
        <v>990</v>
      </c>
      <c r="J143" s="200" t="s">
        <v>395</v>
      </c>
      <c r="K143" s="546" t="s">
        <v>396</v>
      </c>
      <c r="L143" s="19">
        <f>A143</f>
        <v>1</v>
      </c>
      <c r="M143" s="19"/>
      <c r="N143" s="19" t="s">
        <v>975</v>
      </c>
      <c r="O143" s="22" t="s">
        <v>169</v>
      </c>
      <c r="P143" s="22" t="s">
        <v>306</v>
      </c>
      <c r="Q143" s="22" t="s">
        <v>397</v>
      </c>
      <c r="R143" s="19" t="s">
        <v>149</v>
      </c>
      <c r="S143" s="19" t="s">
        <v>398</v>
      </c>
      <c r="T143" s="19" t="s">
        <v>130</v>
      </c>
      <c r="U143" s="19" t="s">
        <v>131</v>
      </c>
      <c r="V143" s="19" t="s">
        <v>130</v>
      </c>
      <c r="W143" s="19" t="s">
        <v>130</v>
      </c>
    </row>
    <row r="144" spans="1:23" s="2" customFormat="1" ht="12.75">
      <c r="A144" s="19">
        <v>2</v>
      </c>
      <c r="B144" s="22" t="s">
        <v>240</v>
      </c>
      <c r="C144" s="198" t="s">
        <v>425</v>
      </c>
      <c r="D144" s="19" t="s">
        <v>125</v>
      </c>
      <c r="E144" s="19" t="s">
        <v>16</v>
      </c>
      <c r="F144" s="19" t="s">
        <v>16</v>
      </c>
      <c r="G144" s="19">
        <v>1948</v>
      </c>
      <c r="H144" s="199">
        <v>160000</v>
      </c>
      <c r="I144" s="199" t="s">
        <v>990</v>
      </c>
      <c r="J144" s="200"/>
      <c r="K144" s="546"/>
      <c r="L144" s="19">
        <f>A144</f>
        <v>2</v>
      </c>
      <c r="M144" s="19"/>
      <c r="N144" s="19"/>
      <c r="O144" s="22" t="s">
        <v>169</v>
      </c>
      <c r="P144" s="22" t="s">
        <v>306</v>
      </c>
      <c r="Q144" s="22" t="s">
        <v>399</v>
      </c>
      <c r="R144" s="19" t="s">
        <v>142</v>
      </c>
      <c r="S144" s="19" t="s">
        <v>149</v>
      </c>
      <c r="T144" s="19" t="s">
        <v>400</v>
      </c>
      <c r="U144" s="19" t="s">
        <v>132</v>
      </c>
      <c r="V144" s="19" t="s">
        <v>150</v>
      </c>
      <c r="W144" s="19" t="s">
        <v>149</v>
      </c>
    </row>
    <row r="145" spans="1:23" s="2" customFormat="1" ht="28.5" customHeight="1">
      <c r="A145" s="19">
        <v>3</v>
      </c>
      <c r="B145" s="22" t="s">
        <v>162</v>
      </c>
      <c r="C145" s="198"/>
      <c r="D145" s="19" t="s">
        <v>125</v>
      </c>
      <c r="E145" s="19" t="s">
        <v>16</v>
      </c>
      <c r="F145" s="19" t="s">
        <v>16</v>
      </c>
      <c r="G145" s="19">
        <v>1948</v>
      </c>
      <c r="H145" s="201">
        <v>12544.48</v>
      </c>
      <c r="I145" s="199" t="s">
        <v>989</v>
      </c>
      <c r="J145" s="200"/>
      <c r="K145" s="546"/>
      <c r="L145" s="19">
        <f>A145</f>
        <v>3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s="2" customFormat="1" ht="29.25" customHeight="1">
      <c r="A146" s="19">
        <v>4</v>
      </c>
      <c r="B146" s="22" t="s">
        <v>401</v>
      </c>
      <c r="C146" s="198"/>
      <c r="D146" s="19" t="s">
        <v>125</v>
      </c>
      <c r="E146" s="19" t="s">
        <v>16</v>
      </c>
      <c r="F146" s="19" t="s">
        <v>16</v>
      </c>
      <c r="G146" s="19">
        <v>1975</v>
      </c>
      <c r="H146" s="201">
        <v>409175.37</v>
      </c>
      <c r="I146" s="199" t="s">
        <v>989</v>
      </c>
      <c r="J146" s="23"/>
      <c r="K146" s="546"/>
      <c r="L146" s="19">
        <f>A146</f>
        <v>4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14.25" customHeight="1">
      <c r="A147" s="541" t="s">
        <v>151</v>
      </c>
      <c r="B147" s="541"/>
      <c r="C147" s="541"/>
      <c r="D147" s="541"/>
      <c r="E147" s="541"/>
      <c r="F147" s="541"/>
      <c r="G147" s="541"/>
      <c r="H147" s="30">
        <f>SUM(H143:H146)</f>
        <v>9992719.85</v>
      </c>
      <c r="I147" s="30"/>
      <c r="J147" s="23"/>
      <c r="K147" s="22"/>
      <c r="L147" s="22"/>
      <c r="M147" s="22"/>
      <c r="N147" s="22"/>
      <c r="O147" s="22"/>
      <c r="P147" s="22"/>
      <c r="Q147" s="22"/>
      <c r="R147" s="19"/>
      <c r="S147" s="19"/>
      <c r="T147" s="19"/>
      <c r="U147" s="19"/>
      <c r="V147" s="19"/>
      <c r="W147" s="19"/>
    </row>
    <row r="148" spans="1:23" ht="12.75">
      <c r="A148" s="174" t="s">
        <v>1032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2" t="str">
        <f>A148</f>
        <v>16.Liceum Ogólnokształcące Warka</v>
      </c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</row>
    <row r="149" spans="1:23" s="2" customFormat="1" ht="12.75">
      <c r="A149" s="19">
        <v>1</v>
      </c>
      <c r="B149" s="22" t="s">
        <v>402</v>
      </c>
      <c r="C149" s="198"/>
      <c r="D149" s="22"/>
      <c r="E149" s="22"/>
      <c r="F149" s="22"/>
      <c r="G149" s="19" t="s">
        <v>403</v>
      </c>
      <c r="H149" s="31"/>
      <c r="I149" s="31"/>
      <c r="J149" s="29"/>
      <c r="K149" s="22"/>
      <c r="L149" s="19">
        <f>A149</f>
        <v>1</v>
      </c>
      <c r="M149" s="22"/>
      <c r="N149" s="22"/>
      <c r="O149" s="22"/>
      <c r="P149" s="22"/>
      <c r="Q149" s="22"/>
      <c r="R149" s="19"/>
      <c r="S149" s="19"/>
      <c r="T149" s="19"/>
      <c r="U149" s="19"/>
      <c r="V149" s="19"/>
      <c r="W149" s="19"/>
    </row>
    <row r="150" spans="1:23" ht="14.25" customHeight="1">
      <c r="A150" s="541" t="s">
        <v>151</v>
      </c>
      <c r="B150" s="541"/>
      <c r="C150" s="541"/>
      <c r="D150" s="541"/>
      <c r="E150" s="541"/>
      <c r="F150" s="541"/>
      <c r="G150" s="541"/>
      <c r="H150" s="30">
        <f>SUM(H149)</f>
        <v>0</v>
      </c>
      <c r="I150" s="31"/>
      <c r="J150" s="29"/>
      <c r="K150" s="22"/>
      <c r="L150" s="22"/>
      <c r="M150" s="22"/>
      <c r="N150" s="22"/>
      <c r="O150" s="22"/>
      <c r="P150" s="22"/>
      <c r="Q150" s="22"/>
      <c r="R150" s="19"/>
      <c r="S150" s="19"/>
      <c r="T150" s="19"/>
      <c r="U150" s="19"/>
      <c r="V150" s="19"/>
      <c r="W150" s="19"/>
    </row>
    <row r="151" spans="1:23" ht="12.75">
      <c r="A151" s="174" t="s">
        <v>1208</v>
      </c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2" t="str">
        <f>A151</f>
        <v>17. Centrum Kształcenia Zawodowego i Ustawicznego w Nowej Wsi</v>
      </c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</row>
    <row r="152" spans="1:23" s="13" customFormat="1" ht="51">
      <c r="A152" s="19">
        <v>1</v>
      </c>
      <c r="B152" s="447" t="s">
        <v>1287</v>
      </c>
      <c r="C152" s="198" t="s">
        <v>406</v>
      </c>
      <c r="D152" s="19" t="s">
        <v>125</v>
      </c>
      <c r="E152" s="19" t="s">
        <v>231</v>
      </c>
      <c r="F152" s="19" t="s">
        <v>16</v>
      </c>
      <c r="G152" s="19">
        <v>1973</v>
      </c>
      <c r="H152" s="199">
        <v>9308000</v>
      </c>
      <c r="I152" s="199" t="s">
        <v>990</v>
      </c>
      <c r="J152" s="448" t="s">
        <v>407</v>
      </c>
      <c r="K152" s="547" t="s">
        <v>408</v>
      </c>
      <c r="L152" s="19">
        <f aca="true" t="shared" si="8" ref="L152:L162">A152</f>
        <v>1</v>
      </c>
      <c r="M152" s="22" t="s">
        <v>1046</v>
      </c>
      <c r="N152" s="22" t="s">
        <v>350</v>
      </c>
      <c r="O152" s="22" t="s">
        <v>409</v>
      </c>
      <c r="P152" s="22" t="s">
        <v>410</v>
      </c>
      <c r="Q152" s="22" t="s">
        <v>411</v>
      </c>
      <c r="R152" s="455" t="s">
        <v>129</v>
      </c>
      <c r="S152" s="455" t="s">
        <v>142</v>
      </c>
      <c r="T152" s="455" t="s">
        <v>142</v>
      </c>
      <c r="U152" s="455" t="s">
        <v>137</v>
      </c>
      <c r="V152" s="455" t="s">
        <v>137</v>
      </c>
      <c r="W152" s="455" t="s">
        <v>137</v>
      </c>
    </row>
    <row r="153" spans="1:23" s="13" customFormat="1" ht="25.5">
      <c r="A153" s="19">
        <v>2</v>
      </c>
      <c r="B153" s="22" t="s">
        <v>276</v>
      </c>
      <c r="C153" s="198" t="s">
        <v>412</v>
      </c>
      <c r="D153" s="19" t="s">
        <v>125</v>
      </c>
      <c r="E153" s="19" t="s">
        <v>231</v>
      </c>
      <c r="F153" s="19" t="s">
        <v>16</v>
      </c>
      <c r="G153" s="19">
        <v>1996</v>
      </c>
      <c r="H153" s="199">
        <v>516000</v>
      </c>
      <c r="I153" s="199" t="s">
        <v>990</v>
      </c>
      <c r="J153" s="449" t="s">
        <v>413</v>
      </c>
      <c r="K153" s="548"/>
      <c r="L153" s="19">
        <f t="shared" si="8"/>
        <v>2</v>
      </c>
      <c r="M153" s="22" t="s">
        <v>1046</v>
      </c>
      <c r="N153" s="22" t="s">
        <v>350</v>
      </c>
      <c r="O153" s="22" t="s">
        <v>339</v>
      </c>
      <c r="P153" s="22" t="s">
        <v>414</v>
      </c>
      <c r="Q153" s="22" t="s">
        <v>411</v>
      </c>
      <c r="R153" s="455" t="s">
        <v>377</v>
      </c>
      <c r="S153" s="455" t="s">
        <v>137</v>
      </c>
      <c r="T153" s="455" t="s">
        <v>57</v>
      </c>
      <c r="U153" s="455" t="s">
        <v>137</v>
      </c>
      <c r="V153" s="455" t="s">
        <v>57</v>
      </c>
      <c r="W153" s="455" t="s">
        <v>137</v>
      </c>
    </row>
    <row r="154" spans="1:23" s="13" customFormat="1" ht="25.5">
      <c r="A154" s="19">
        <v>3</v>
      </c>
      <c r="B154" s="22" t="s">
        <v>415</v>
      </c>
      <c r="C154" s="198" t="s">
        <v>406</v>
      </c>
      <c r="D154" s="19" t="s">
        <v>125</v>
      </c>
      <c r="E154" s="19" t="s">
        <v>231</v>
      </c>
      <c r="F154" s="19" t="s">
        <v>16</v>
      </c>
      <c r="G154" s="19">
        <v>1996</v>
      </c>
      <c r="H154" s="199">
        <v>733000</v>
      </c>
      <c r="I154" s="199" t="s">
        <v>990</v>
      </c>
      <c r="J154" s="449" t="s">
        <v>416</v>
      </c>
      <c r="K154" s="548"/>
      <c r="L154" s="19">
        <f t="shared" si="8"/>
        <v>3</v>
      </c>
      <c r="M154" s="22" t="s">
        <v>1046</v>
      </c>
      <c r="N154" s="22" t="s">
        <v>350</v>
      </c>
      <c r="O154" s="22" t="s">
        <v>417</v>
      </c>
      <c r="P154" s="22" t="s">
        <v>414</v>
      </c>
      <c r="Q154" s="22" t="s">
        <v>411</v>
      </c>
      <c r="R154" s="455" t="s">
        <v>137</v>
      </c>
      <c r="S154" s="455" t="s">
        <v>137</v>
      </c>
      <c r="T154" s="455" t="s">
        <v>142</v>
      </c>
      <c r="U154" s="455" t="s">
        <v>137</v>
      </c>
      <c r="V154" s="455" t="s">
        <v>137</v>
      </c>
      <c r="W154" s="455" t="s">
        <v>137</v>
      </c>
    </row>
    <row r="155" spans="1:23" s="13" customFormat="1" ht="25.5" customHeight="1">
      <c r="A155" s="19">
        <v>4</v>
      </c>
      <c r="B155" s="22" t="s">
        <v>418</v>
      </c>
      <c r="C155" s="198" t="s">
        <v>406</v>
      </c>
      <c r="D155" s="19" t="s">
        <v>125</v>
      </c>
      <c r="E155" s="19" t="s">
        <v>231</v>
      </c>
      <c r="F155" s="19" t="s">
        <v>16</v>
      </c>
      <c r="G155" s="19">
        <v>2009</v>
      </c>
      <c r="H155" s="478">
        <v>81723.9</v>
      </c>
      <c r="I155" s="199" t="s">
        <v>989</v>
      </c>
      <c r="J155" s="450"/>
      <c r="K155" s="548"/>
      <c r="L155" s="19">
        <f t="shared" si="8"/>
        <v>4</v>
      </c>
      <c r="M155" s="22" t="s">
        <v>1046</v>
      </c>
      <c r="N155" s="22" t="s">
        <v>350</v>
      </c>
      <c r="O155" s="454"/>
      <c r="P155" s="454"/>
      <c r="Q155" s="454"/>
      <c r="R155" s="455" t="s">
        <v>57</v>
      </c>
      <c r="S155" s="455" t="s">
        <v>57</v>
      </c>
      <c r="T155" s="455" t="s">
        <v>57</v>
      </c>
      <c r="U155" s="455" t="s">
        <v>57</v>
      </c>
      <c r="V155" s="455" t="s">
        <v>57</v>
      </c>
      <c r="W155" s="455" t="s">
        <v>57</v>
      </c>
    </row>
    <row r="156" spans="1:23" s="2" customFormat="1" ht="30.75" customHeight="1">
      <c r="A156" s="19">
        <v>5</v>
      </c>
      <c r="B156" s="22" t="s">
        <v>364</v>
      </c>
      <c r="C156" s="198" t="s">
        <v>419</v>
      </c>
      <c r="D156" s="19" t="s">
        <v>125</v>
      </c>
      <c r="E156" s="19" t="s">
        <v>231</v>
      </c>
      <c r="F156" s="19" t="s">
        <v>16</v>
      </c>
      <c r="G156" s="19">
        <v>1973</v>
      </c>
      <c r="H156" s="199">
        <v>6218000</v>
      </c>
      <c r="I156" s="199" t="s">
        <v>990</v>
      </c>
      <c r="J156" s="451" t="s">
        <v>420</v>
      </c>
      <c r="K156" s="548"/>
      <c r="L156" s="19">
        <f t="shared" si="8"/>
        <v>5</v>
      </c>
      <c r="M156" s="22" t="s">
        <v>1046</v>
      </c>
      <c r="N156" s="22" t="s">
        <v>350</v>
      </c>
      <c r="O156" s="22" t="s">
        <v>417</v>
      </c>
      <c r="P156" s="22" t="s">
        <v>1047</v>
      </c>
      <c r="Q156" s="22" t="s">
        <v>1048</v>
      </c>
      <c r="R156" s="455" t="s">
        <v>1049</v>
      </c>
      <c r="S156" s="455" t="s">
        <v>1049</v>
      </c>
      <c r="T156" s="455" t="s">
        <v>1049</v>
      </c>
      <c r="U156" s="455" t="s">
        <v>1049</v>
      </c>
      <c r="V156" s="455" t="s">
        <v>1049</v>
      </c>
      <c r="W156" s="455" t="s">
        <v>1049</v>
      </c>
    </row>
    <row r="157" spans="1:23" s="2" customFormat="1" ht="78" customHeight="1">
      <c r="A157" s="19">
        <v>6</v>
      </c>
      <c r="B157" s="22" t="s">
        <v>421</v>
      </c>
      <c r="C157" s="198" t="s">
        <v>422</v>
      </c>
      <c r="D157" s="19" t="s">
        <v>125</v>
      </c>
      <c r="E157" s="19" t="s">
        <v>231</v>
      </c>
      <c r="F157" s="19" t="s">
        <v>16</v>
      </c>
      <c r="G157" s="19">
        <v>1973</v>
      </c>
      <c r="H157" s="199">
        <v>1821000</v>
      </c>
      <c r="I157" s="199" t="s">
        <v>990</v>
      </c>
      <c r="J157" s="451" t="s">
        <v>423</v>
      </c>
      <c r="K157" s="548"/>
      <c r="L157" s="19">
        <f t="shared" si="8"/>
        <v>6</v>
      </c>
      <c r="M157" s="22" t="s">
        <v>1046</v>
      </c>
      <c r="N157" s="22" t="s">
        <v>350</v>
      </c>
      <c r="O157" s="22" t="s">
        <v>417</v>
      </c>
      <c r="P157" s="22" t="s">
        <v>1050</v>
      </c>
      <c r="Q157" s="22" t="s">
        <v>1048</v>
      </c>
      <c r="R157" s="455" t="s">
        <v>1049</v>
      </c>
      <c r="S157" s="455" t="s">
        <v>1049</v>
      </c>
      <c r="T157" s="455" t="s">
        <v>1049</v>
      </c>
      <c r="U157" s="455" t="s">
        <v>1049</v>
      </c>
      <c r="V157" s="455" t="s">
        <v>1049</v>
      </c>
      <c r="W157" s="455" t="s">
        <v>1049</v>
      </c>
    </row>
    <row r="158" spans="1:23" s="2" customFormat="1" ht="22.5" customHeight="1">
      <c r="A158" s="19">
        <v>7</v>
      </c>
      <c r="B158" s="22" t="s">
        <v>424</v>
      </c>
      <c r="C158" s="198" t="s">
        <v>425</v>
      </c>
      <c r="D158" s="19" t="s">
        <v>125</v>
      </c>
      <c r="E158" s="19" t="s">
        <v>231</v>
      </c>
      <c r="F158" s="19" t="s">
        <v>16</v>
      </c>
      <c r="G158" s="19">
        <v>1973</v>
      </c>
      <c r="H158" s="199">
        <v>539000</v>
      </c>
      <c r="I158" s="199" t="s">
        <v>990</v>
      </c>
      <c r="J158" s="451" t="s">
        <v>426</v>
      </c>
      <c r="K158" s="548"/>
      <c r="L158" s="19">
        <f t="shared" si="8"/>
        <v>7</v>
      </c>
      <c r="M158" s="22" t="s">
        <v>1046</v>
      </c>
      <c r="N158" s="22" t="s">
        <v>350</v>
      </c>
      <c r="O158" s="22" t="s">
        <v>417</v>
      </c>
      <c r="P158" s="22" t="s">
        <v>1051</v>
      </c>
      <c r="Q158" s="22" t="s">
        <v>1052</v>
      </c>
      <c r="R158" s="455" t="s">
        <v>377</v>
      </c>
      <c r="S158" s="455" t="s">
        <v>57</v>
      </c>
      <c r="T158" s="455" t="s">
        <v>57</v>
      </c>
      <c r="U158" s="455" t="s">
        <v>1049</v>
      </c>
      <c r="V158" s="455" t="s">
        <v>57</v>
      </c>
      <c r="W158" s="455" t="s">
        <v>57</v>
      </c>
    </row>
    <row r="159" spans="1:23" s="2" customFormat="1" ht="22.5" customHeight="1">
      <c r="A159" s="19">
        <v>8</v>
      </c>
      <c r="B159" s="22" t="s">
        <v>427</v>
      </c>
      <c r="C159" s="198" t="s">
        <v>428</v>
      </c>
      <c r="D159" s="19" t="s">
        <v>125</v>
      </c>
      <c r="E159" s="19" t="s">
        <v>231</v>
      </c>
      <c r="F159" s="19" t="s">
        <v>16</v>
      </c>
      <c r="G159" s="19">
        <v>1973</v>
      </c>
      <c r="H159" s="199">
        <v>37000</v>
      </c>
      <c r="I159" s="199" t="s">
        <v>990</v>
      </c>
      <c r="J159" s="452" t="s">
        <v>426</v>
      </c>
      <c r="K159" s="548"/>
      <c r="L159" s="19">
        <f t="shared" si="8"/>
        <v>8</v>
      </c>
      <c r="M159" s="22" t="s">
        <v>1046</v>
      </c>
      <c r="N159" s="22" t="s">
        <v>350</v>
      </c>
      <c r="O159" s="22" t="s">
        <v>345</v>
      </c>
      <c r="P159" s="22" t="s">
        <v>170</v>
      </c>
      <c r="Q159" s="22" t="s">
        <v>1052</v>
      </c>
      <c r="R159" s="455" t="s">
        <v>137</v>
      </c>
      <c r="S159" s="455" t="s">
        <v>57</v>
      </c>
      <c r="T159" s="455" t="s">
        <v>57</v>
      </c>
      <c r="U159" s="455" t="s">
        <v>57</v>
      </c>
      <c r="V159" s="455" t="s">
        <v>57</v>
      </c>
      <c r="W159" s="455" t="s">
        <v>1049</v>
      </c>
    </row>
    <row r="160" spans="1:23" s="2" customFormat="1" ht="26.25" customHeight="1">
      <c r="A160" s="19">
        <v>9</v>
      </c>
      <c r="B160" s="22" t="s">
        <v>429</v>
      </c>
      <c r="C160" s="198" t="s">
        <v>430</v>
      </c>
      <c r="D160" s="19" t="s">
        <v>16</v>
      </c>
      <c r="E160" s="19" t="s">
        <v>231</v>
      </c>
      <c r="F160" s="19" t="s">
        <v>16</v>
      </c>
      <c r="G160" s="19">
        <v>1973</v>
      </c>
      <c r="H160" s="199">
        <v>39000</v>
      </c>
      <c r="I160" s="199" t="s">
        <v>990</v>
      </c>
      <c r="J160" s="452" t="s">
        <v>426</v>
      </c>
      <c r="K160" s="548"/>
      <c r="L160" s="19">
        <f t="shared" si="8"/>
        <v>9</v>
      </c>
      <c r="M160" s="22" t="s">
        <v>1046</v>
      </c>
      <c r="N160" s="22" t="s">
        <v>350</v>
      </c>
      <c r="O160" s="22" t="s">
        <v>417</v>
      </c>
      <c r="P160" s="22" t="s">
        <v>1050</v>
      </c>
      <c r="Q160" s="22" t="s">
        <v>1052</v>
      </c>
      <c r="R160" s="455" t="s">
        <v>1049</v>
      </c>
      <c r="S160" s="455" t="s">
        <v>57</v>
      </c>
      <c r="T160" s="455" t="s">
        <v>57</v>
      </c>
      <c r="U160" s="455" t="s">
        <v>57</v>
      </c>
      <c r="V160" s="455" t="s">
        <v>57</v>
      </c>
      <c r="W160" s="455" t="s">
        <v>137</v>
      </c>
    </row>
    <row r="161" spans="1:23" s="2" customFormat="1" ht="26.25" customHeight="1">
      <c r="A161" s="19">
        <v>10</v>
      </c>
      <c r="B161" s="22" t="s">
        <v>1204</v>
      </c>
      <c r="C161" s="198" t="s">
        <v>1205</v>
      </c>
      <c r="D161" s="19" t="s">
        <v>16</v>
      </c>
      <c r="E161" s="19" t="s">
        <v>231</v>
      </c>
      <c r="F161" s="19" t="s">
        <v>16</v>
      </c>
      <c r="G161" s="19">
        <v>1973</v>
      </c>
      <c r="H161" s="186">
        <v>256557.69</v>
      </c>
      <c r="I161" s="199" t="s">
        <v>989</v>
      </c>
      <c r="J161" s="453" t="s">
        <v>426</v>
      </c>
      <c r="K161" s="548"/>
      <c r="L161" s="19">
        <f t="shared" si="8"/>
        <v>10</v>
      </c>
      <c r="M161" s="158" t="s">
        <v>1046</v>
      </c>
      <c r="N161" s="158" t="s">
        <v>350</v>
      </c>
      <c r="O161" s="22" t="s">
        <v>417</v>
      </c>
      <c r="P161" s="22" t="s">
        <v>1050</v>
      </c>
      <c r="Q161" s="158" t="s">
        <v>1206</v>
      </c>
      <c r="R161" s="456" t="s">
        <v>377</v>
      </c>
      <c r="S161" s="456" t="s">
        <v>57</v>
      </c>
      <c r="T161" s="456" t="s">
        <v>57</v>
      </c>
      <c r="U161" s="456" t="s">
        <v>57</v>
      </c>
      <c r="V161" s="456" t="s">
        <v>57</v>
      </c>
      <c r="W161" s="456" t="s">
        <v>57</v>
      </c>
    </row>
    <row r="162" spans="1:23" s="2" customFormat="1" ht="22.5" customHeight="1">
      <c r="A162" s="19">
        <v>11</v>
      </c>
      <c r="B162" s="22" t="s">
        <v>144</v>
      </c>
      <c r="C162" s="198" t="s">
        <v>431</v>
      </c>
      <c r="D162" s="19" t="s">
        <v>16</v>
      </c>
      <c r="E162" s="19" t="s">
        <v>231</v>
      </c>
      <c r="F162" s="19" t="s">
        <v>16</v>
      </c>
      <c r="G162" s="19">
        <v>1973</v>
      </c>
      <c r="H162" s="199">
        <v>110000</v>
      </c>
      <c r="I162" s="199" t="s">
        <v>990</v>
      </c>
      <c r="J162" s="452" t="s">
        <v>426</v>
      </c>
      <c r="K162" s="548"/>
      <c r="L162" s="19">
        <f t="shared" si="8"/>
        <v>11</v>
      </c>
      <c r="M162" s="142" t="s">
        <v>1046</v>
      </c>
      <c r="N162" s="142" t="s">
        <v>350</v>
      </c>
      <c r="O162" s="142" t="s">
        <v>417</v>
      </c>
      <c r="P162" s="142" t="s">
        <v>1050</v>
      </c>
      <c r="Q162" s="142" t="s">
        <v>1052</v>
      </c>
      <c r="R162" s="455" t="s">
        <v>1049</v>
      </c>
      <c r="S162" s="455" t="s">
        <v>1049</v>
      </c>
      <c r="T162" s="455" t="s">
        <v>137</v>
      </c>
      <c r="U162" s="455" t="s">
        <v>137</v>
      </c>
      <c r="V162" s="455" t="s">
        <v>57</v>
      </c>
      <c r="W162" s="455" t="s">
        <v>137</v>
      </c>
    </row>
    <row r="163" spans="1:23" s="2" customFormat="1" ht="15.75" customHeight="1" thickBot="1">
      <c r="A163" s="554" t="s">
        <v>151</v>
      </c>
      <c r="B163" s="554"/>
      <c r="C163" s="554"/>
      <c r="D163" s="554"/>
      <c r="E163" s="554"/>
      <c r="F163" s="554"/>
      <c r="G163" s="555"/>
      <c r="H163" s="168">
        <f>SUM(H152:H162)</f>
        <v>19659281.59</v>
      </c>
      <c r="I163" s="33"/>
      <c r="J163" s="34"/>
      <c r="K163" s="182"/>
      <c r="L163" s="158"/>
      <c r="M163" s="22"/>
      <c r="N163" s="22"/>
      <c r="O163" s="22"/>
      <c r="P163" s="22"/>
      <c r="Q163" s="22"/>
      <c r="R163" s="19"/>
      <c r="S163" s="19"/>
      <c r="T163" s="19"/>
      <c r="U163" s="19"/>
      <c r="V163" s="19"/>
      <c r="W163" s="19"/>
    </row>
    <row r="164" spans="1:23" s="2" customFormat="1" ht="13.5" thickBot="1">
      <c r="A164" s="3"/>
      <c r="B164" s="36"/>
      <c r="C164" s="15"/>
      <c r="D164" s="36"/>
      <c r="E164" s="36"/>
      <c r="F164" s="36"/>
      <c r="G164" s="169" t="s">
        <v>433</v>
      </c>
      <c r="H164" s="170">
        <f>SUM(H16,H19,H25,H35,H45,H57,H63,H66,H78,H107,H124,H127,H138,H141,H147,H150,H163)</f>
        <v>140751648.17999998</v>
      </c>
      <c r="I164" s="512"/>
      <c r="J164" s="14"/>
      <c r="K164" s="14"/>
      <c r="L164" s="14"/>
      <c r="M164" s="14"/>
      <c r="N164" s="14"/>
      <c r="O164" s="14"/>
      <c r="P164" s="14"/>
      <c r="Q164" s="14"/>
      <c r="R164" s="5"/>
      <c r="S164" s="5"/>
      <c r="T164" s="5"/>
      <c r="U164" s="5"/>
      <c r="V164" s="5"/>
      <c r="W164" s="5"/>
    </row>
  </sheetData>
  <sheetProtection selectLockedCells="1" selectUnlockedCells="1"/>
  <mergeCells count="44">
    <mergeCell ref="A124:G124"/>
    <mergeCell ref="A127:G127"/>
    <mergeCell ref="A78:G78"/>
    <mergeCell ref="K80:K106"/>
    <mergeCell ref="A107:G107"/>
    <mergeCell ref="A163:G163"/>
    <mergeCell ref="K143:K146"/>
    <mergeCell ref="A147:G147"/>
    <mergeCell ref="A150:G150"/>
    <mergeCell ref="K131:K137"/>
    <mergeCell ref="K152:K162"/>
    <mergeCell ref="A141:G141"/>
    <mergeCell ref="M80:M106"/>
    <mergeCell ref="A138:G138"/>
    <mergeCell ref="K37:K44"/>
    <mergeCell ref="A45:G45"/>
    <mergeCell ref="K47:K56"/>
    <mergeCell ref="A57:G57"/>
    <mergeCell ref="A63:G63"/>
    <mergeCell ref="A66:G66"/>
    <mergeCell ref="K59:K62"/>
    <mergeCell ref="K109:K123"/>
    <mergeCell ref="K21:K24"/>
    <mergeCell ref="A25:G25"/>
    <mergeCell ref="K27:K34"/>
    <mergeCell ref="A35:G35"/>
    <mergeCell ref="A2:A3"/>
    <mergeCell ref="B2:B3"/>
    <mergeCell ref="C2:C3"/>
    <mergeCell ref="D2:D3"/>
    <mergeCell ref="F2:F3"/>
    <mergeCell ref="H2:H3"/>
    <mergeCell ref="A16:G16"/>
    <mergeCell ref="G2:G3"/>
    <mergeCell ref="E2:E3"/>
    <mergeCell ref="K2:K3"/>
    <mergeCell ref="I2:I3"/>
    <mergeCell ref="A19:G19"/>
    <mergeCell ref="O2:Q2"/>
    <mergeCell ref="R2:W2"/>
    <mergeCell ref="N2:N3"/>
    <mergeCell ref="L2:L3"/>
    <mergeCell ref="M2:M3"/>
    <mergeCell ref="J2:J3"/>
  </mergeCells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landscape" paperSize="9" scale="45" r:id="rId1"/>
  <headerFooter alignWithMargins="0">
    <oddFooter>&amp;CStrona &amp;P z &amp;N</oddFooter>
  </headerFooter>
  <rowBreaks count="1" manualBreakCount="1">
    <brk id="136" max="255" man="1"/>
  </rowBreaks>
  <colBreaks count="1" manualBreakCount="1">
    <brk id="11" max="1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09"/>
  <sheetViews>
    <sheetView view="pageBreakPreview" zoomScale="85" zoomScaleNormal="82" zoomScaleSheetLayoutView="85" zoomScalePageLayoutView="0" workbookViewId="0" topLeftCell="A479">
      <selection activeCell="D507" sqref="D507:D509"/>
    </sheetView>
  </sheetViews>
  <sheetFormatPr defaultColWidth="8.8515625" defaultRowHeight="12.75"/>
  <cols>
    <col min="1" max="1" width="5.57421875" style="3" customWidth="1"/>
    <col min="2" max="2" width="47.57421875" style="14" customWidth="1"/>
    <col min="3" max="3" width="12.28125" style="3" customWidth="1"/>
    <col min="4" max="4" width="18.421875" style="37" customWidth="1"/>
    <col min="5" max="5" width="16.8515625" style="6" customWidth="1"/>
    <col min="6" max="6" width="12.140625" style="6" customWidth="1"/>
    <col min="7" max="7" width="8.8515625" style="6" customWidth="1"/>
    <col min="8" max="8" width="11.140625" style="6" bestFit="1" customWidth="1"/>
    <col min="9" max="16384" width="8.8515625" style="6" customWidth="1"/>
  </cols>
  <sheetData>
    <row r="1" spans="1:4" ht="12.75">
      <c r="A1" s="157" t="s">
        <v>434</v>
      </c>
      <c r="B1" s="38"/>
      <c r="C1" s="17"/>
      <c r="D1" s="39"/>
    </row>
    <row r="3" spans="1:4" ht="12.75">
      <c r="A3" s="559" t="s">
        <v>435</v>
      </c>
      <c r="B3" s="559"/>
      <c r="C3" s="559"/>
      <c r="D3" s="559"/>
    </row>
    <row r="4" spans="1:4" ht="25.5">
      <c r="A4" s="9" t="s">
        <v>102</v>
      </c>
      <c r="B4" s="9" t="s">
        <v>436</v>
      </c>
      <c r="C4" s="9" t="s">
        <v>437</v>
      </c>
      <c r="D4" s="40" t="s">
        <v>438</v>
      </c>
    </row>
    <row r="5" spans="1:4" ht="12.75">
      <c r="A5" s="557" t="s">
        <v>122</v>
      </c>
      <c r="B5" s="557"/>
      <c r="C5" s="557"/>
      <c r="D5" s="557"/>
    </row>
    <row r="6" spans="1:4" s="2" customFormat="1" ht="12.75" customHeight="1">
      <c r="A6" s="11">
        <v>1</v>
      </c>
      <c r="B6" s="202" t="s">
        <v>441</v>
      </c>
      <c r="C6" s="10">
        <v>2014</v>
      </c>
      <c r="D6" s="203">
        <v>30873</v>
      </c>
    </row>
    <row r="7" spans="1:4" s="2" customFormat="1" ht="12.75" customHeight="1">
      <c r="A7" s="11">
        <v>2</v>
      </c>
      <c r="B7" s="202" t="s">
        <v>1210</v>
      </c>
      <c r="C7" s="10">
        <v>2014</v>
      </c>
      <c r="D7" s="203">
        <v>2591.61</v>
      </c>
    </row>
    <row r="8" spans="1:4" s="2" customFormat="1" ht="12.75" customHeight="1">
      <c r="A8" s="11">
        <v>3</v>
      </c>
      <c r="B8" s="202" t="s">
        <v>1210</v>
      </c>
      <c r="C8" s="10">
        <v>2014</v>
      </c>
      <c r="D8" s="203">
        <v>3480</v>
      </c>
    </row>
    <row r="9" spans="1:4" s="2" customFormat="1" ht="12.75" customHeight="1">
      <c r="A9" s="11">
        <v>4</v>
      </c>
      <c r="B9" s="202" t="s">
        <v>1210</v>
      </c>
      <c r="C9" s="10">
        <v>2016</v>
      </c>
      <c r="D9" s="203">
        <v>3328.9</v>
      </c>
    </row>
    <row r="10" spans="1:4" s="2" customFormat="1" ht="12.75" customHeight="1">
      <c r="A10" s="11">
        <v>5</v>
      </c>
      <c r="B10" s="202" t="s">
        <v>1210</v>
      </c>
      <c r="C10" s="10">
        <v>2014</v>
      </c>
      <c r="D10" s="203">
        <v>2591.61</v>
      </c>
    </row>
    <row r="11" spans="1:4" s="2" customFormat="1" ht="12.75" customHeight="1">
      <c r="A11" s="11">
        <v>6</v>
      </c>
      <c r="B11" s="202" t="s">
        <v>1210</v>
      </c>
      <c r="C11" s="10">
        <v>2014</v>
      </c>
      <c r="D11" s="203">
        <v>3489.51</v>
      </c>
    </row>
    <row r="12" spans="1:4" s="2" customFormat="1" ht="12.75" customHeight="1">
      <c r="A12" s="11">
        <v>7</v>
      </c>
      <c r="B12" s="202" t="s">
        <v>1210</v>
      </c>
      <c r="C12" s="10">
        <v>2014</v>
      </c>
      <c r="D12" s="203">
        <v>2591.61</v>
      </c>
    </row>
    <row r="13" spans="1:4" s="2" customFormat="1" ht="12.75" customHeight="1">
      <c r="A13" s="11">
        <v>8</v>
      </c>
      <c r="B13" s="202" t="s">
        <v>1210</v>
      </c>
      <c r="C13" s="10">
        <v>2014</v>
      </c>
      <c r="D13" s="203">
        <v>2591.61</v>
      </c>
    </row>
    <row r="14" spans="1:4" s="2" customFormat="1" ht="12.75" customHeight="1">
      <c r="A14" s="11">
        <v>9</v>
      </c>
      <c r="B14" s="202" t="s">
        <v>1210</v>
      </c>
      <c r="C14" s="10">
        <v>2014</v>
      </c>
      <c r="D14" s="203">
        <v>2591.61</v>
      </c>
    </row>
    <row r="15" spans="1:4" s="2" customFormat="1" ht="12.75" customHeight="1">
      <c r="A15" s="11">
        <v>10</v>
      </c>
      <c r="B15" s="202" t="s">
        <v>1210</v>
      </c>
      <c r="C15" s="10">
        <v>2014</v>
      </c>
      <c r="D15" s="203">
        <v>2591.61</v>
      </c>
    </row>
    <row r="16" spans="1:4" s="2" customFormat="1" ht="12.75" customHeight="1">
      <c r="A16" s="11">
        <v>11</v>
      </c>
      <c r="B16" s="202" t="s">
        <v>1210</v>
      </c>
      <c r="C16" s="10">
        <v>2014</v>
      </c>
      <c r="D16" s="203">
        <v>2591.61</v>
      </c>
    </row>
    <row r="17" spans="1:4" s="2" customFormat="1" ht="12.75" customHeight="1">
      <c r="A17" s="11">
        <v>12</v>
      </c>
      <c r="B17" s="202" t="s">
        <v>1210</v>
      </c>
      <c r="C17" s="10">
        <v>2014</v>
      </c>
      <c r="D17" s="203">
        <v>2591.61</v>
      </c>
    </row>
    <row r="18" spans="1:4" s="2" customFormat="1" ht="12.75" customHeight="1">
      <c r="A18" s="11">
        <v>13</v>
      </c>
      <c r="B18" s="202" t="s">
        <v>1210</v>
      </c>
      <c r="C18" s="10">
        <v>2014</v>
      </c>
      <c r="D18" s="203">
        <v>2591.61</v>
      </c>
    </row>
    <row r="19" spans="1:4" s="2" customFormat="1" ht="12.75" customHeight="1">
      <c r="A19" s="11">
        <v>14</v>
      </c>
      <c r="B19" s="202" t="s">
        <v>1210</v>
      </c>
      <c r="C19" s="10">
        <v>2014</v>
      </c>
      <c r="D19" s="203">
        <v>2591.61</v>
      </c>
    </row>
    <row r="20" spans="1:4" s="2" customFormat="1" ht="12.75" customHeight="1">
      <c r="A20" s="11">
        <v>15</v>
      </c>
      <c r="B20" s="202" t="s">
        <v>1210</v>
      </c>
      <c r="C20" s="10">
        <v>2014</v>
      </c>
      <c r="D20" s="203">
        <v>2591.61</v>
      </c>
    </row>
    <row r="21" spans="1:4" s="2" customFormat="1" ht="12.75" customHeight="1">
      <c r="A21" s="11">
        <v>16</v>
      </c>
      <c r="B21" s="202" t="s">
        <v>1210</v>
      </c>
      <c r="C21" s="10">
        <v>2014</v>
      </c>
      <c r="D21" s="203">
        <v>2591.61</v>
      </c>
    </row>
    <row r="22" spans="1:4" s="2" customFormat="1" ht="12.75" customHeight="1">
      <c r="A22" s="11">
        <v>17</v>
      </c>
      <c r="B22" s="202" t="s">
        <v>1318</v>
      </c>
      <c r="C22" s="10">
        <v>2014</v>
      </c>
      <c r="D22" s="203">
        <v>2591.61</v>
      </c>
    </row>
    <row r="23" spans="1:4" s="2" customFormat="1" ht="12.75" customHeight="1">
      <c r="A23" s="11">
        <v>18</v>
      </c>
      <c r="B23" s="202" t="s">
        <v>1319</v>
      </c>
      <c r="C23" s="10">
        <v>2014</v>
      </c>
      <c r="D23" s="203">
        <v>2007.36</v>
      </c>
    </row>
    <row r="24" spans="1:4" s="2" customFormat="1" ht="12.75" customHeight="1">
      <c r="A24" s="11">
        <v>19</v>
      </c>
      <c r="B24" s="202" t="s">
        <v>1319</v>
      </c>
      <c r="C24" s="10">
        <v>2014</v>
      </c>
      <c r="D24" s="203">
        <v>2121.75</v>
      </c>
    </row>
    <row r="25" spans="1:4" s="2" customFormat="1" ht="12.75" customHeight="1">
      <c r="A25" s="11">
        <v>20</v>
      </c>
      <c r="B25" s="202" t="s">
        <v>1210</v>
      </c>
      <c r="C25" s="10">
        <v>2014</v>
      </c>
      <c r="D25" s="203">
        <v>2121.75</v>
      </c>
    </row>
    <row r="26" spans="1:4" s="2" customFormat="1" ht="12.75" customHeight="1">
      <c r="A26" s="11">
        <v>21</v>
      </c>
      <c r="B26" s="202" t="s">
        <v>1210</v>
      </c>
      <c r="C26" s="10">
        <v>2014</v>
      </c>
      <c r="D26" s="203">
        <v>2510</v>
      </c>
    </row>
    <row r="27" spans="1:4" s="2" customFormat="1" ht="12.75" customHeight="1">
      <c r="A27" s="11">
        <v>22</v>
      </c>
      <c r="B27" s="202" t="s">
        <v>1210</v>
      </c>
      <c r="C27" s="10">
        <v>2014</v>
      </c>
      <c r="D27" s="203">
        <v>3480</v>
      </c>
    </row>
    <row r="28" spans="1:4" s="2" customFormat="1" ht="12.75" customHeight="1">
      <c r="A28" s="11">
        <v>23</v>
      </c>
      <c r="B28" s="202" t="s">
        <v>1618</v>
      </c>
      <c r="C28" s="10">
        <v>2015</v>
      </c>
      <c r="D28" s="203">
        <v>1697.4</v>
      </c>
    </row>
    <row r="29" spans="1:4" s="2" customFormat="1" ht="12.75">
      <c r="A29" s="11">
        <v>24</v>
      </c>
      <c r="B29" s="202" t="s">
        <v>1210</v>
      </c>
      <c r="C29" s="10">
        <v>2015</v>
      </c>
      <c r="D29" s="203">
        <v>4285.71</v>
      </c>
    </row>
    <row r="30" spans="1:4" s="2" customFormat="1" ht="12.75">
      <c r="A30" s="11">
        <v>25</v>
      </c>
      <c r="B30" s="202" t="s">
        <v>1210</v>
      </c>
      <c r="C30" s="10">
        <v>2015</v>
      </c>
      <c r="D30" s="203">
        <v>4285.71</v>
      </c>
    </row>
    <row r="31" spans="1:4" s="2" customFormat="1" ht="12.75">
      <c r="A31" s="11">
        <v>26</v>
      </c>
      <c r="B31" s="202" t="s">
        <v>1210</v>
      </c>
      <c r="C31" s="10">
        <v>2015</v>
      </c>
      <c r="D31" s="203">
        <v>4285.71</v>
      </c>
    </row>
    <row r="32" spans="1:4" s="2" customFormat="1" ht="12.75">
      <c r="A32" s="11">
        <v>27</v>
      </c>
      <c r="B32" s="202" t="s">
        <v>1210</v>
      </c>
      <c r="C32" s="10">
        <v>2015</v>
      </c>
      <c r="D32" s="203">
        <v>4285.74</v>
      </c>
    </row>
    <row r="33" spans="1:4" s="2" customFormat="1" ht="12.75">
      <c r="A33" s="11">
        <v>28</v>
      </c>
      <c r="B33" s="202" t="s">
        <v>1210</v>
      </c>
      <c r="C33" s="10">
        <v>2015</v>
      </c>
      <c r="D33" s="203">
        <v>4285.71</v>
      </c>
    </row>
    <row r="34" spans="1:4" s="2" customFormat="1" ht="12.75">
      <c r="A34" s="11">
        <v>29</v>
      </c>
      <c r="B34" s="202" t="s">
        <v>1210</v>
      </c>
      <c r="C34" s="10">
        <v>2015</v>
      </c>
      <c r="D34" s="203">
        <v>4285.71</v>
      </c>
    </row>
    <row r="35" spans="1:4" s="2" customFormat="1" ht="12.75">
      <c r="A35" s="11">
        <v>30</v>
      </c>
      <c r="B35" s="202" t="s">
        <v>1210</v>
      </c>
      <c r="C35" s="10">
        <v>2015</v>
      </c>
      <c r="D35" s="203">
        <v>4285.71</v>
      </c>
    </row>
    <row r="36" spans="1:4" s="2" customFormat="1" ht="12.75" customHeight="1">
      <c r="A36" s="11">
        <v>31</v>
      </c>
      <c r="B36" s="202" t="s">
        <v>1211</v>
      </c>
      <c r="C36" s="10">
        <v>2017</v>
      </c>
      <c r="D36" s="203">
        <v>4305</v>
      </c>
    </row>
    <row r="37" spans="1:4" s="2" customFormat="1" ht="12.75" customHeight="1">
      <c r="A37" s="11">
        <v>32</v>
      </c>
      <c r="B37" s="202" t="s">
        <v>1211</v>
      </c>
      <c r="C37" s="10">
        <v>2017</v>
      </c>
      <c r="D37" s="203">
        <v>4305</v>
      </c>
    </row>
    <row r="38" spans="1:4" s="2" customFormat="1" ht="12.75" customHeight="1">
      <c r="A38" s="11">
        <v>33</v>
      </c>
      <c r="B38" s="202" t="s">
        <v>1211</v>
      </c>
      <c r="C38" s="10">
        <v>2017</v>
      </c>
      <c r="D38" s="203">
        <v>4305</v>
      </c>
    </row>
    <row r="39" spans="1:4" s="2" customFormat="1" ht="12.75" customHeight="1">
      <c r="A39" s="11">
        <v>34</v>
      </c>
      <c r="B39" s="202" t="s">
        <v>1211</v>
      </c>
      <c r="C39" s="10">
        <v>2017</v>
      </c>
      <c r="D39" s="203">
        <v>4305</v>
      </c>
    </row>
    <row r="40" spans="1:4" s="2" customFormat="1" ht="12.75" customHeight="1">
      <c r="A40" s="11">
        <v>35</v>
      </c>
      <c r="B40" s="202" t="s">
        <v>1211</v>
      </c>
      <c r="C40" s="10">
        <v>2017</v>
      </c>
      <c r="D40" s="203">
        <v>4305</v>
      </c>
    </row>
    <row r="41" spans="1:4" s="2" customFormat="1" ht="12.75" customHeight="1">
      <c r="A41" s="11">
        <v>36</v>
      </c>
      <c r="B41" s="202" t="s">
        <v>1211</v>
      </c>
      <c r="C41" s="10">
        <v>2017</v>
      </c>
      <c r="D41" s="203">
        <v>4305</v>
      </c>
    </row>
    <row r="42" spans="1:4" s="2" customFormat="1" ht="12.75" customHeight="1">
      <c r="A42" s="11">
        <v>37</v>
      </c>
      <c r="B42" s="202" t="s">
        <v>1211</v>
      </c>
      <c r="C42" s="10">
        <v>2017</v>
      </c>
      <c r="D42" s="203">
        <v>4305</v>
      </c>
    </row>
    <row r="43" spans="1:4" s="2" customFormat="1" ht="12.75" customHeight="1">
      <c r="A43" s="11">
        <v>38</v>
      </c>
      <c r="B43" s="202" t="s">
        <v>1212</v>
      </c>
      <c r="C43" s="10">
        <v>2017</v>
      </c>
      <c r="D43" s="203">
        <v>26443.77</v>
      </c>
    </row>
    <row r="44" spans="1:4" s="2" customFormat="1" ht="12.75">
      <c r="A44" s="11">
        <v>39</v>
      </c>
      <c r="B44" s="202" t="s">
        <v>1213</v>
      </c>
      <c r="C44" s="10">
        <v>2017</v>
      </c>
      <c r="D44" s="203">
        <v>25220.99</v>
      </c>
    </row>
    <row r="45" spans="1:4" s="2" customFormat="1" ht="12.75">
      <c r="A45" s="11">
        <v>40</v>
      </c>
      <c r="B45" s="202" t="s">
        <v>1214</v>
      </c>
      <c r="C45" s="10">
        <v>2017</v>
      </c>
      <c r="D45" s="203">
        <v>25220.99</v>
      </c>
    </row>
    <row r="46" spans="1:4" s="2" customFormat="1" ht="12.75">
      <c r="A46" s="11">
        <v>41</v>
      </c>
      <c r="B46" s="202" t="s">
        <v>1215</v>
      </c>
      <c r="C46" s="10">
        <v>2017</v>
      </c>
      <c r="D46" s="203">
        <v>22234.86</v>
      </c>
    </row>
    <row r="47" spans="1:4" s="2" customFormat="1" ht="12.75">
      <c r="A47" s="11">
        <v>42</v>
      </c>
      <c r="B47" s="202" t="s">
        <v>1216</v>
      </c>
      <c r="C47" s="10">
        <v>2017</v>
      </c>
      <c r="D47" s="203">
        <v>22234.87</v>
      </c>
    </row>
    <row r="48" spans="1:4" s="2" customFormat="1" ht="12.75" customHeight="1">
      <c r="A48" s="11">
        <v>43</v>
      </c>
      <c r="B48" s="202" t="s">
        <v>1217</v>
      </c>
      <c r="C48" s="10">
        <v>2017</v>
      </c>
      <c r="D48" s="203">
        <v>5525.72</v>
      </c>
    </row>
    <row r="49" spans="1:4" s="2" customFormat="1" ht="12.75" customHeight="1">
      <c r="A49" s="11">
        <v>44</v>
      </c>
      <c r="B49" s="202" t="s">
        <v>1218</v>
      </c>
      <c r="C49" s="10">
        <v>2017</v>
      </c>
      <c r="D49" s="203">
        <v>5525.72</v>
      </c>
    </row>
    <row r="50" spans="1:4" s="2" customFormat="1" ht="12.75" customHeight="1">
      <c r="A50" s="11">
        <v>45</v>
      </c>
      <c r="B50" s="202" t="s">
        <v>1219</v>
      </c>
      <c r="C50" s="10">
        <v>2017</v>
      </c>
      <c r="D50" s="203">
        <v>6302.04</v>
      </c>
    </row>
    <row r="51" spans="1:4" s="2" customFormat="1" ht="12.75" customHeight="1">
      <c r="A51" s="11">
        <v>46</v>
      </c>
      <c r="B51" s="202" t="s">
        <v>1220</v>
      </c>
      <c r="C51" s="10">
        <v>2017</v>
      </c>
      <c r="D51" s="203">
        <v>6302.04</v>
      </c>
    </row>
    <row r="52" spans="1:4" s="2" customFormat="1" ht="12.75" customHeight="1">
      <c r="A52" s="11">
        <v>47</v>
      </c>
      <c r="B52" s="202" t="s">
        <v>1221</v>
      </c>
      <c r="C52" s="10">
        <v>2017</v>
      </c>
      <c r="D52" s="203">
        <v>6302.04</v>
      </c>
    </row>
    <row r="53" spans="1:4" s="2" customFormat="1" ht="12.75" customHeight="1">
      <c r="A53" s="11">
        <v>48</v>
      </c>
      <c r="B53" s="202" t="s">
        <v>1222</v>
      </c>
      <c r="C53" s="10">
        <v>2017</v>
      </c>
      <c r="D53" s="203">
        <v>6302.04</v>
      </c>
    </row>
    <row r="54" spans="1:4" s="2" customFormat="1" ht="12.75" customHeight="1">
      <c r="A54" s="11">
        <v>49</v>
      </c>
      <c r="B54" s="202" t="s">
        <v>1223</v>
      </c>
      <c r="C54" s="10">
        <v>2017</v>
      </c>
      <c r="D54" s="203">
        <v>6302.04</v>
      </c>
    </row>
    <row r="55" spans="1:4" s="2" customFormat="1" ht="12.75" customHeight="1">
      <c r="A55" s="11">
        <v>50</v>
      </c>
      <c r="B55" s="202" t="s">
        <v>1224</v>
      </c>
      <c r="C55" s="10">
        <v>2017</v>
      </c>
      <c r="D55" s="203">
        <v>6302.04</v>
      </c>
    </row>
    <row r="56" spans="1:4" s="2" customFormat="1" ht="12.75" customHeight="1">
      <c r="A56" s="11">
        <v>51</v>
      </c>
      <c r="B56" s="202" t="s">
        <v>1225</v>
      </c>
      <c r="C56" s="10">
        <v>2017</v>
      </c>
      <c r="D56" s="203">
        <v>6268.39</v>
      </c>
    </row>
    <row r="57" spans="1:4" s="2" customFormat="1" ht="12.75" customHeight="1">
      <c r="A57" s="11">
        <v>52</v>
      </c>
      <c r="B57" s="202" t="s">
        <v>1226</v>
      </c>
      <c r="C57" s="10">
        <v>2017</v>
      </c>
      <c r="D57" s="203">
        <v>6268.39</v>
      </c>
    </row>
    <row r="58" spans="1:4" s="2" customFormat="1" ht="12.75" customHeight="1">
      <c r="A58" s="11">
        <v>53</v>
      </c>
      <c r="B58" s="202" t="s">
        <v>1227</v>
      </c>
      <c r="C58" s="10">
        <v>2017</v>
      </c>
      <c r="D58" s="203">
        <v>6268.39</v>
      </c>
    </row>
    <row r="59" spans="1:4" s="2" customFormat="1" ht="12.75" customHeight="1">
      <c r="A59" s="11">
        <v>54</v>
      </c>
      <c r="B59" s="202" t="s">
        <v>1616</v>
      </c>
      <c r="C59" s="10">
        <v>2017</v>
      </c>
      <c r="D59" s="203">
        <v>3480.9</v>
      </c>
    </row>
    <row r="60" spans="1:4" s="2" customFormat="1" ht="12.75" customHeight="1">
      <c r="A60" s="11">
        <v>55</v>
      </c>
      <c r="B60" s="202" t="s">
        <v>1617</v>
      </c>
      <c r="C60" s="10">
        <v>2017</v>
      </c>
      <c r="D60" s="203">
        <v>1998</v>
      </c>
    </row>
    <row r="61" spans="1:4" s="2" customFormat="1" ht="12.75" customHeight="1">
      <c r="A61" s="11">
        <v>56</v>
      </c>
      <c r="B61" s="202" t="s">
        <v>1320</v>
      </c>
      <c r="C61" s="10">
        <v>2018</v>
      </c>
      <c r="D61" s="203">
        <v>41574</v>
      </c>
    </row>
    <row r="62" spans="1:4" s="2" customFormat="1" ht="12.75">
      <c r="A62" s="11"/>
      <c r="B62" s="9" t="s">
        <v>151</v>
      </c>
      <c r="C62" s="11"/>
      <c r="D62" s="42">
        <f>SUM(D6:D61)</f>
        <v>385012.8299999999</v>
      </c>
    </row>
    <row r="63" spans="1:4" s="2" customFormat="1" ht="12.75">
      <c r="A63" s="560" t="s">
        <v>1041</v>
      </c>
      <c r="B63" s="560"/>
      <c r="C63" s="560"/>
      <c r="D63" s="560"/>
    </row>
    <row r="64" spans="1:4" s="2" customFormat="1" ht="12.75">
      <c r="A64" s="11">
        <v>1</v>
      </c>
      <c r="B64" s="202" t="s">
        <v>1035</v>
      </c>
      <c r="C64" s="10">
        <v>2015</v>
      </c>
      <c r="D64" s="203">
        <v>541569</v>
      </c>
    </row>
    <row r="65" spans="1:4" s="2" customFormat="1" ht="12.75">
      <c r="A65" s="11">
        <v>2</v>
      </c>
      <c r="B65" s="202" t="s">
        <v>1036</v>
      </c>
      <c r="C65" s="10">
        <v>2015</v>
      </c>
      <c r="D65" s="203">
        <v>11193</v>
      </c>
    </row>
    <row r="66" spans="1:4" s="2" customFormat="1" ht="12.75">
      <c r="A66" s="11">
        <v>3</v>
      </c>
      <c r="B66" s="202" t="s">
        <v>1037</v>
      </c>
      <c r="C66" s="10">
        <v>2015</v>
      </c>
      <c r="D66" s="203">
        <v>8117.98</v>
      </c>
    </row>
    <row r="67" spans="1:4" s="2" customFormat="1" ht="12.75">
      <c r="A67" s="11">
        <v>4</v>
      </c>
      <c r="B67" s="202" t="s">
        <v>1039</v>
      </c>
      <c r="C67" s="10">
        <v>2015</v>
      </c>
      <c r="D67" s="203">
        <v>52700</v>
      </c>
    </row>
    <row r="68" spans="1:5" s="2" customFormat="1" ht="12.75">
      <c r="A68" s="11"/>
      <c r="B68" s="9" t="s">
        <v>151</v>
      </c>
      <c r="C68" s="11"/>
      <c r="D68" s="42">
        <f>SUM(D64:D67)</f>
        <v>613579.98</v>
      </c>
      <c r="E68" s="179"/>
    </row>
    <row r="69" spans="1:4" s="2" customFormat="1" ht="12.75">
      <c r="A69" s="560" t="s">
        <v>1042</v>
      </c>
      <c r="B69" s="560"/>
      <c r="C69" s="560"/>
      <c r="D69" s="560"/>
    </row>
    <row r="70" spans="1:4" s="2" customFormat="1" ht="12.75">
      <c r="A70" s="11">
        <v>1</v>
      </c>
      <c r="B70" s="202" t="s">
        <v>1194</v>
      </c>
      <c r="C70" s="10">
        <v>2015</v>
      </c>
      <c r="D70" s="203">
        <v>445998</v>
      </c>
    </row>
    <row r="71" spans="1:4" s="2" customFormat="1" ht="12.75">
      <c r="A71" s="11">
        <v>2</v>
      </c>
      <c r="B71" s="202" t="s">
        <v>1038</v>
      </c>
      <c r="C71" s="10">
        <v>2015</v>
      </c>
      <c r="D71" s="203">
        <v>30000</v>
      </c>
    </row>
    <row r="72" spans="1:4" s="2" customFormat="1" ht="12.75">
      <c r="A72" s="11">
        <v>3</v>
      </c>
      <c r="B72" s="202" t="s">
        <v>1040</v>
      </c>
      <c r="C72" s="10">
        <v>2015</v>
      </c>
      <c r="D72" s="203">
        <v>45570</v>
      </c>
    </row>
    <row r="73" spans="1:4" s="2" customFormat="1" ht="12.75">
      <c r="A73" s="11"/>
      <c r="B73" s="9" t="s">
        <v>151</v>
      </c>
      <c r="C73" s="11"/>
      <c r="D73" s="42">
        <f>SUM(D70:D72)</f>
        <v>521568</v>
      </c>
    </row>
    <row r="74" spans="1:4" s="2" customFormat="1" ht="12.75">
      <c r="A74" s="557" t="s">
        <v>152</v>
      </c>
      <c r="B74" s="557"/>
      <c r="C74" s="557"/>
      <c r="D74" s="557"/>
    </row>
    <row r="75" spans="1:4" s="2" customFormat="1" ht="12.75">
      <c r="A75" s="11">
        <v>1</v>
      </c>
      <c r="B75" s="22" t="s">
        <v>442</v>
      </c>
      <c r="C75" s="19">
        <v>2014</v>
      </c>
      <c r="D75" s="225">
        <v>13000</v>
      </c>
    </row>
    <row r="76" spans="1:4" s="2" customFormat="1" ht="12.75">
      <c r="A76" s="11">
        <v>2</v>
      </c>
      <c r="B76" s="22" t="s">
        <v>443</v>
      </c>
      <c r="C76" s="19">
        <v>2014</v>
      </c>
      <c r="D76" s="225">
        <v>14110</v>
      </c>
    </row>
    <row r="77" spans="1:4" s="2" customFormat="1" ht="12.75">
      <c r="A77" s="11">
        <v>3</v>
      </c>
      <c r="B77" s="22" t="s">
        <v>444</v>
      </c>
      <c r="C77" s="19">
        <v>2014</v>
      </c>
      <c r="D77" s="225">
        <v>4100</v>
      </c>
    </row>
    <row r="78" spans="1:4" s="2" customFormat="1" ht="12.75">
      <c r="A78" s="11">
        <v>4</v>
      </c>
      <c r="B78" s="22" t="s">
        <v>445</v>
      </c>
      <c r="C78" s="19">
        <v>2014</v>
      </c>
      <c r="D78" s="225">
        <v>4096</v>
      </c>
    </row>
    <row r="79" spans="1:4" s="2" customFormat="1" ht="12.75">
      <c r="A79" s="11">
        <v>5</v>
      </c>
      <c r="B79" s="22" t="s">
        <v>446</v>
      </c>
      <c r="C79" s="19">
        <v>2014</v>
      </c>
      <c r="D79" s="225">
        <v>8760</v>
      </c>
    </row>
    <row r="80" spans="1:4" s="2" customFormat="1" ht="25.5">
      <c r="A80" s="11">
        <v>6</v>
      </c>
      <c r="B80" s="22" t="s">
        <v>447</v>
      </c>
      <c r="C80" s="19">
        <v>2014</v>
      </c>
      <c r="D80" s="225">
        <v>1920</v>
      </c>
    </row>
    <row r="81" spans="1:4" s="2" customFormat="1" ht="12.75">
      <c r="A81" s="11">
        <v>7</v>
      </c>
      <c r="B81" s="22" t="s">
        <v>899</v>
      </c>
      <c r="C81" s="19">
        <v>2014</v>
      </c>
      <c r="D81" s="225">
        <v>10209</v>
      </c>
    </row>
    <row r="82" spans="1:4" s="2" customFormat="1" ht="12.75">
      <c r="A82" s="11">
        <v>8</v>
      </c>
      <c r="B82" s="22" t="s">
        <v>448</v>
      </c>
      <c r="C82" s="19">
        <v>2014</v>
      </c>
      <c r="D82" s="225">
        <v>3920</v>
      </c>
    </row>
    <row r="83" spans="1:4" s="2" customFormat="1" ht="25.5">
      <c r="A83" s="11">
        <v>9</v>
      </c>
      <c r="B83" s="22" t="s">
        <v>1075</v>
      </c>
      <c r="C83" s="19">
        <v>2015</v>
      </c>
      <c r="D83" s="225">
        <v>23638</v>
      </c>
    </row>
    <row r="84" spans="1:4" s="2" customFormat="1" ht="25.5">
      <c r="A84" s="11">
        <v>10</v>
      </c>
      <c r="B84" s="22" t="s">
        <v>1076</v>
      </c>
      <c r="C84" s="19">
        <v>2015</v>
      </c>
      <c r="D84" s="225">
        <v>6990</v>
      </c>
    </row>
    <row r="85" spans="1:4" s="2" customFormat="1" ht="25.5">
      <c r="A85" s="11">
        <v>11</v>
      </c>
      <c r="B85" s="22" t="s">
        <v>1077</v>
      </c>
      <c r="C85" s="19">
        <v>2015</v>
      </c>
      <c r="D85" s="225">
        <v>2580</v>
      </c>
    </row>
    <row r="86" spans="1:4" s="2" customFormat="1" ht="25.5">
      <c r="A86" s="11">
        <v>12</v>
      </c>
      <c r="B86" s="22" t="s">
        <v>1234</v>
      </c>
      <c r="C86" s="19">
        <v>2016</v>
      </c>
      <c r="D86" s="225">
        <v>2027.14</v>
      </c>
    </row>
    <row r="87" spans="1:4" s="2" customFormat="1" ht="25.5">
      <c r="A87" s="11">
        <v>13</v>
      </c>
      <c r="B87" s="22" t="s">
        <v>1235</v>
      </c>
      <c r="C87" s="19">
        <v>2016</v>
      </c>
      <c r="D87" s="225">
        <v>2736.37</v>
      </c>
    </row>
    <row r="88" spans="1:4" s="2" customFormat="1" ht="25.5">
      <c r="A88" s="11">
        <v>14</v>
      </c>
      <c r="B88" s="22" t="s">
        <v>1236</v>
      </c>
      <c r="C88" s="19">
        <v>2016</v>
      </c>
      <c r="D88" s="225">
        <v>8856</v>
      </c>
    </row>
    <row r="89" spans="1:4" s="2" customFormat="1" ht="25.5">
      <c r="A89" s="11">
        <v>15</v>
      </c>
      <c r="B89" s="22" t="s">
        <v>1237</v>
      </c>
      <c r="C89" s="19">
        <v>2016</v>
      </c>
      <c r="D89" s="225">
        <v>4059</v>
      </c>
    </row>
    <row r="90" spans="1:4" s="2" customFormat="1" ht="25.5">
      <c r="A90" s="11">
        <v>16</v>
      </c>
      <c r="B90" s="22" t="s">
        <v>1238</v>
      </c>
      <c r="C90" s="19">
        <v>2016</v>
      </c>
      <c r="D90" s="225">
        <v>1599</v>
      </c>
    </row>
    <row r="91" spans="1:4" s="2" customFormat="1" ht="25.5">
      <c r="A91" s="11">
        <v>17</v>
      </c>
      <c r="B91" s="22" t="s">
        <v>1239</v>
      </c>
      <c r="C91" s="19">
        <v>2016</v>
      </c>
      <c r="D91" s="225">
        <v>852.69</v>
      </c>
    </row>
    <row r="92" spans="1:4" s="2" customFormat="1" ht="25.5">
      <c r="A92" s="11">
        <v>18</v>
      </c>
      <c r="B92" s="22" t="s">
        <v>1240</v>
      </c>
      <c r="C92" s="19">
        <v>2016</v>
      </c>
      <c r="D92" s="225">
        <v>3173.4</v>
      </c>
    </row>
    <row r="93" spans="1:4" s="2" customFormat="1" ht="25.5">
      <c r="A93" s="11">
        <v>19</v>
      </c>
      <c r="B93" s="22" t="s">
        <v>1241</v>
      </c>
      <c r="C93" s="19">
        <v>2016</v>
      </c>
      <c r="D93" s="225">
        <v>12071.66</v>
      </c>
    </row>
    <row r="94" spans="1:4" s="2" customFormat="1" ht="25.5">
      <c r="A94" s="11">
        <v>20</v>
      </c>
      <c r="B94" s="22" t="s">
        <v>1242</v>
      </c>
      <c r="C94" s="19">
        <v>2016</v>
      </c>
      <c r="D94" s="225">
        <v>1020.9</v>
      </c>
    </row>
    <row r="95" spans="1:4" s="2" customFormat="1" ht="12.75">
      <c r="A95" s="11">
        <v>21</v>
      </c>
      <c r="B95" s="22" t="s">
        <v>1243</v>
      </c>
      <c r="C95" s="19">
        <v>2016</v>
      </c>
      <c r="D95" s="225">
        <v>393.6</v>
      </c>
    </row>
    <row r="96" spans="1:4" s="2" customFormat="1" ht="25.5">
      <c r="A96" s="11">
        <v>22</v>
      </c>
      <c r="B96" s="22" t="s">
        <v>1244</v>
      </c>
      <c r="C96" s="19">
        <v>2016</v>
      </c>
      <c r="D96" s="225">
        <v>5805.6</v>
      </c>
    </row>
    <row r="97" spans="1:4" s="2" customFormat="1" ht="12.75">
      <c r="A97" s="11">
        <v>23</v>
      </c>
      <c r="B97" s="22" t="s">
        <v>1245</v>
      </c>
      <c r="C97" s="19">
        <v>2016</v>
      </c>
      <c r="D97" s="225">
        <v>1635.9</v>
      </c>
    </row>
    <row r="98" spans="1:4" s="2" customFormat="1" ht="12.75">
      <c r="A98" s="11">
        <v>24</v>
      </c>
      <c r="B98" s="22" t="s">
        <v>1246</v>
      </c>
      <c r="C98" s="19">
        <v>2017</v>
      </c>
      <c r="D98" s="225">
        <v>20700</v>
      </c>
    </row>
    <row r="99" spans="1:4" s="2" customFormat="1" ht="12.75">
      <c r="A99" s="11">
        <v>25</v>
      </c>
      <c r="B99" s="22" t="s">
        <v>1247</v>
      </c>
      <c r="C99" s="19">
        <v>2017</v>
      </c>
      <c r="D99" s="225">
        <v>2730</v>
      </c>
    </row>
    <row r="100" spans="1:4" s="2" customFormat="1" ht="12.75">
      <c r="A100" s="11">
        <v>26</v>
      </c>
      <c r="B100" s="22" t="s">
        <v>1248</v>
      </c>
      <c r="C100" s="19">
        <v>2017</v>
      </c>
      <c r="D100" s="225">
        <v>3480</v>
      </c>
    </row>
    <row r="101" spans="1:4" s="2" customFormat="1" ht="25.5">
      <c r="A101" s="11">
        <v>27</v>
      </c>
      <c r="B101" s="22" t="s">
        <v>1249</v>
      </c>
      <c r="C101" s="19">
        <v>2017</v>
      </c>
      <c r="D101" s="225">
        <v>4400</v>
      </c>
    </row>
    <row r="102" spans="1:4" s="2" customFormat="1" ht="25.5">
      <c r="A102" s="11">
        <v>28</v>
      </c>
      <c r="B102" s="22" t="s">
        <v>1329</v>
      </c>
      <c r="C102" s="19">
        <v>2017</v>
      </c>
      <c r="D102" s="225">
        <v>6556</v>
      </c>
    </row>
    <row r="103" spans="1:4" s="2" customFormat="1" ht="25.5">
      <c r="A103" s="11">
        <v>29</v>
      </c>
      <c r="B103" s="22" t="s">
        <v>1330</v>
      </c>
      <c r="C103" s="19">
        <v>2017</v>
      </c>
      <c r="D103" s="225">
        <v>1300</v>
      </c>
    </row>
    <row r="104" spans="1:4" s="2" customFormat="1" ht="25.5">
      <c r="A104" s="11">
        <v>30</v>
      </c>
      <c r="B104" s="22" t="s">
        <v>1331</v>
      </c>
      <c r="C104" s="19">
        <v>2017</v>
      </c>
      <c r="D104" s="225">
        <v>3278</v>
      </c>
    </row>
    <row r="105" spans="1:4" s="2" customFormat="1" ht="25.5">
      <c r="A105" s="11">
        <v>31</v>
      </c>
      <c r="B105" s="22" t="s">
        <v>1332</v>
      </c>
      <c r="C105" s="19">
        <v>2017</v>
      </c>
      <c r="D105" s="225">
        <v>3980</v>
      </c>
    </row>
    <row r="106" spans="1:4" s="2" customFormat="1" ht="12.75">
      <c r="A106" s="11">
        <v>32</v>
      </c>
      <c r="B106" s="22" t="s">
        <v>1333</v>
      </c>
      <c r="C106" s="19">
        <v>2017</v>
      </c>
      <c r="D106" s="225">
        <v>10639.5</v>
      </c>
    </row>
    <row r="107" spans="1:4" s="2" customFormat="1" ht="12.75">
      <c r="A107" s="11">
        <v>33</v>
      </c>
      <c r="B107" s="22" t="s">
        <v>1334</v>
      </c>
      <c r="C107" s="19">
        <v>2018</v>
      </c>
      <c r="D107" s="225">
        <v>20138.79</v>
      </c>
    </row>
    <row r="108" spans="1:4" s="2" customFormat="1" ht="25.5">
      <c r="A108" s="11">
        <v>34</v>
      </c>
      <c r="B108" s="22" t="s">
        <v>1335</v>
      </c>
      <c r="C108" s="19">
        <v>2018</v>
      </c>
      <c r="D108" s="225">
        <v>3598.98</v>
      </c>
    </row>
    <row r="109" spans="1:4" s="2" customFormat="1" ht="12.75">
      <c r="A109" s="11">
        <v>35</v>
      </c>
      <c r="B109" s="22" t="s">
        <v>1336</v>
      </c>
      <c r="C109" s="19">
        <v>2018</v>
      </c>
      <c r="D109" s="225">
        <v>1505.52</v>
      </c>
    </row>
    <row r="110" spans="1:4" s="2" customFormat="1" ht="25.5">
      <c r="A110" s="11">
        <v>36</v>
      </c>
      <c r="B110" s="22" t="s">
        <v>1337</v>
      </c>
      <c r="C110" s="19">
        <v>2018</v>
      </c>
      <c r="D110" s="225">
        <v>3340.68</v>
      </c>
    </row>
    <row r="111" spans="1:4" s="2" customFormat="1" ht="12.75">
      <c r="A111" s="43"/>
      <c r="B111" s="44" t="s">
        <v>151</v>
      </c>
      <c r="C111" s="45"/>
      <c r="D111" s="46">
        <f>SUM(D75:D110)</f>
        <v>223201.72999999998</v>
      </c>
    </row>
    <row r="112" spans="1:4" s="2" customFormat="1" ht="12.75">
      <c r="A112" s="557" t="s">
        <v>157</v>
      </c>
      <c r="B112" s="557"/>
      <c r="C112" s="557"/>
      <c r="D112" s="557"/>
    </row>
    <row r="113" spans="1:4" s="2" customFormat="1" ht="12.75">
      <c r="A113" s="11">
        <v>1</v>
      </c>
      <c r="B113" s="233" t="s">
        <v>908</v>
      </c>
      <c r="C113" s="11">
        <v>2014</v>
      </c>
      <c r="D113" s="190">
        <v>3789</v>
      </c>
    </row>
    <row r="114" spans="1:4" s="2" customFormat="1" ht="12.75">
      <c r="A114" s="11">
        <v>2</v>
      </c>
      <c r="B114" s="233" t="s">
        <v>908</v>
      </c>
      <c r="C114" s="11">
        <v>2014</v>
      </c>
      <c r="D114" s="190">
        <v>3789</v>
      </c>
    </row>
    <row r="115" spans="1:4" s="2" customFormat="1" ht="12.75">
      <c r="A115" s="47"/>
      <c r="B115" s="48" t="s">
        <v>151</v>
      </c>
      <c r="C115" s="11"/>
      <c r="D115" s="42">
        <f>SUM(D113:D114)</f>
        <v>7578</v>
      </c>
    </row>
    <row r="116" spans="1:4" s="2" customFormat="1" ht="12.75">
      <c r="A116" s="557" t="s">
        <v>164</v>
      </c>
      <c r="B116" s="557"/>
      <c r="C116" s="557"/>
      <c r="D116" s="557"/>
    </row>
    <row r="117" spans="1:4" s="2" customFormat="1" ht="12.75">
      <c r="A117" s="11">
        <v>1</v>
      </c>
      <c r="B117" s="22" t="s">
        <v>1349</v>
      </c>
      <c r="C117" s="19">
        <v>2014</v>
      </c>
      <c r="D117" s="225">
        <v>399</v>
      </c>
    </row>
    <row r="118" spans="1:4" s="2" customFormat="1" ht="12.75">
      <c r="A118" s="11">
        <v>2</v>
      </c>
      <c r="B118" s="22" t="s">
        <v>449</v>
      </c>
      <c r="C118" s="19">
        <v>2014</v>
      </c>
      <c r="D118" s="225">
        <v>3442.77</v>
      </c>
    </row>
    <row r="119" spans="1:4" s="2" customFormat="1" ht="12.75">
      <c r="A119" s="11">
        <v>3</v>
      </c>
      <c r="B119" s="22" t="s">
        <v>450</v>
      </c>
      <c r="C119" s="19">
        <v>2014</v>
      </c>
      <c r="D119" s="225">
        <v>459.61</v>
      </c>
    </row>
    <row r="120" spans="1:4" s="2" customFormat="1" ht="12.75">
      <c r="A120" s="11">
        <v>4</v>
      </c>
      <c r="B120" s="22" t="s">
        <v>451</v>
      </c>
      <c r="C120" s="19">
        <v>2014</v>
      </c>
      <c r="D120" s="225">
        <v>438</v>
      </c>
    </row>
    <row r="121" spans="1:4" s="2" customFormat="1" ht="12.75">
      <c r="A121" s="11">
        <v>5</v>
      </c>
      <c r="B121" s="22" t="s">
        <v>918</v>
      </c>
      <c r="C121" s="19">
        <v>2015</v>
      </c>
      <c r="D121" s="225">
        <v>219</v>
      </c>
    </row>
    <row r="122" spans="1:4" s="2" customFormat="1" ht="12.75">
      <c r="A122" s="11">
        <v>6</v>
      </c>
      <c r="B122" s="22" t="s">
        <v>1083</v>
      </c>
      <c r="C122" s="19">
        <v>2015</v>
      </c>
      <c r="D122" s="225">
        <v>410</v>
      </c>
    </row>
    <row r="123" spans="1:4" s="2" customFormat="1" ht="12.75">
      <c r="A123" s="11">
        <v>7</v>
      </c>
      <c r="B123" s="22" t="s">
        <v>1084</v>
      </c>
      <c r="C123" s="19">
        <v>2015</v>
      </c>
      <c r="D123" s="225">
        <v>519</v>
      </c>
    </row>
    <row r="124" spans="1:4" s="2" customFormat="1" ht="12.75">
      <c r="A124" s="11">
        <v>8</v>
      </c>
      <c r="B124" s="22" t="s">
        <v>1084</v>
      </c>
      <c r="C124" s="19">
        <v>2015</v>
      </c>
      <c r="D124" s="225">
        <v>519</v>
      </c>
    </row>
    <row r="125" spans="1:4" s="2" customFormat="1" ht="12.75">
      <c r="A125" s="11">
        <v>9</v>
      </c>
      <c r="B125" s="22" t="s">
        <v>1085</v>
      </c>
      <c r="C125" s="19">
        <v>2015</v>
      </c>
      <c r="D125" s="225">
        <v>369</v>
      </c>
    </row>
    <row r="126" spans="1:4" s="2" customFormat="1" ht="12.75">
      <c r="A126" s="11">
        <v>10</v>
      </c>
      <c r="B126" s="22" t="s">
        <v>1086</v>
      </c>
      <c r="C126" s="19">
        <v>2016</v>
      </c>
      <c r="D126" s="225">
        <v>289</v>
      </c>
    </row>
    <row r="127" spans="1:4" s="2" customFormat="1" ht="12.75">
      <c r="A127" s="11">
        <v>11</v>
      </c>
      <c r="B127" s="22" t="s">
        <v>1086</v>
      </c>
      <c r="C127" s="19">
        <v>2016</v>
      </c>
      <c r="D127" s="225">
        <v>299</v>
      </c>
    </row>
    <row r="128" spans="1:4" s="2" customFormat="1" ht="12.75">
      <c r="A128" s="11">
        <v>12</v>
      </c>
      <c r="B128" s="22" t="s">
        <v>1261</v>
      </c>
      <c r="C128" s="19">
        <v>2016</v>
      </c>
      <c r="D128" s="225">
        <v>1600</v>
      </c>
    </row>
    <row r="129" spans="1:4" s="2" customFormat="1" ht="12.75">
      <c r="A129" s="11">
        <v>13</v>
      </c>
      <c r="B129" s="22" t="s">
        <v>1087</v>
      </c>
      <c r="C129" s="19">
        <v>2016</v>
      </c>
      <c r="D129" s="225">
        <v>699</v>
      </c>
    </row>
    <row r="130" spans="1:4" s="2" customFormat="1" ht="12.75">
      <c r="A130" s="11">
        <v>14</v>
      </c>
      <c r="B130" s="22" t="s">
        <v>1086</v>
      </c>
      <c r="C130" s="19">
        <v>2016</v>
      </c>
      <c r="D130" s="225">
        <v>299</v>
      </c>
    </row>
    <row r="131" spans="1:4" s="2" customFormat="1" ht="12.75">
      <c r="A131" s="11">
        <v>15</v>
      </c>
      <c r="B131" s="22" t="s">
        <v>1262</v>
      </c>
      <c r="C131" s="19">
        <v>2016</v>
      </c>
      <c r="D131" s="225">
        <v>859</v>
      </c>
    </row>
    <row r="132" spans="1:4" s="2" customFormat="1" ht="12.75">
      <c r="A132" s="11">
        <v>16</v>
      </c>
      <c r="B132" s="22" t="s">
        <v>1348</v>
      </c>
      <c r="C132" s="19">
        <v>2017</v>
      </c>
      <c r="D132" s="225">
        <v>300</v>
      </c>
    </row>
    <row r="133" spans="1:4" s="2" customFormat="1" ht="12.75">
      <c r="A133" s="11">
        <v>17</v>
      </c>
      <c r="B133" s="22" t="s">
        <v>1350</v>
      </c>
      <c r="C133" s="19">
        <v>2018</v>
      </c>
      <c r="D133" s="225">
        <v>220</v>
      </c>
    </row>
    <row r="134" spans="1:4" ht="12.75">
      <c r="A134" s="11"/>
      <c r="B134" s="49" t="s">
        <v>151</v>
      </c>
      <c r="C134" s="50"/>
      <c r="D134" s="42">
        <f>SUM(D117:D133)</f>
        <v>11340.380000000001</v>
      </c>
    </row>
    <row r="135" spans="1:4" ht="12.75">
      <c r="A135" s="557" t="s">
        <v>190</v>
      </c>
      <c r="B135" s="557"/>
      <c r="C135" s="557"/>
      <c r="D135" s="557"/>
    </row>
    <row r="136" spans="1:4" s="2" customFormat="1" ht="12.75">
      <c r="A136" s="11">
        <v>1</v>
      </c>
      <c r="B136" s="290" t="s">
        <v>453</v>
      </c>
      <c r="C136" s="291">
        <v>2014</v>
      </c>
      <c r="D136" s="292">
        <v>362.85</v>
      </c>
    </row>
    <row r="137" spans="1:4" s="2" customFormat="1" ht="12.75">
      <c r="A137" s="11">
        <v>2</v>
      </c>
      <c r="B137" s="290" t="s">
        <v>453</v>
      </c>
      <c r="C137" s="291">
        <v>2014</v>
      </c>
      <c r="D137" s="292">
        <v>362.85</v>
      </c>
    </row>
    <row r="138" spans="1:4" s="2" customFormat="1" ht="12.75">
      <c r="A138" s="11">
        <v>3</v>
      </c>
      <c r="B138" s="290" t="s">
        <v>476</v>
      </c>
      <c r="C138" s="291">
        <v>2014</v>
      </c>
      <c r="D138" s="292">
        <v>1725.69</v>
      </c>
    </row>
    <row r="139" spans="1:4" s="2" customFormat="1" ht="12.75">
      <c r="A139" s="11">
        <v>4</v>
      </c>
      <c r="B139" s="290" t="s">
        <v>476</v>
      </c>
      <c r="C139" s="291">
        <v>2014</v>
      </c>
      <c r="D139" s="292">
        <v>1725.69</v>
      </c>
    </row>
    <row r="140" spans="1:4" s="2" customFormat="1" ht="12.75">
      <c r="A140" s="11">
        <v>5</v>
      </c>
      <c r="B140" s="290" t="s">
        <v>1093</v>
      </c>
      <c r="C140" s="291">
        <v>2015</v>
      </c>
      <c r="D140" s="292">
        <v>3490</v>
      </c>
    </row>
    <row r="141" spans="1:4" s="2" customFormat="1" ht="12.75">
      <c r="A141" s="11">
        <v>6</v>
      </c>
      <c r="B141" s="290" t="s">
        <v>476</v>
      </c>
      <c r="C141" s="291">
        <v>2018</v>
      </c>
      <c r="D141" s="292">
        <v>1499</v>
      </c>
    </row>
    <row r="142" spans="1:4" s="2" customFormat="1" ht="12.75">
      <c r="A142" s="11">
        <v>7</v>
      </c>
      <c r="B142" s="290" t="s">
        <v>1360</v>
      </c>
      <c r="C142" s="291">
        <v>2018</v>
      </c>
      <c r="D142" s="292">
        <v>240</v>
      </c>
    </row>
    <row r="143" spans="1:4" s="7" customFormat="1" ht="12.75">
      <c r="A143" s="11"/>
      <c r="B143" s="9" t="s">
        <v>151</v>
      </c>
      <c r="C143" s="11"/>
      <c r="D143" s="42">
        <f>SUM(D136:D142)</f>
        <v>9406.08</v>
      </c>
    </row>
    <row r="144" spans="1:4" s="2" customFormat="1" ht="12.75">
      <c r="A144" s="558" t="s">
        <v>455</v>
      </c>
      <c r="B144" s="558"/>
      <c r="C144" s="558"/>
      <c r="D144" s="558"/>
    </row>
    <row r="145" spans="1:4" s="2" customFormat="1" ht="12.75">
      <c r="A145" s="54">
        <v>1</v>
      </c>
      <c r="B145" s="290" t="s">
        <v>1364</v>
      </c>
      <c r="C145" s="291">
        <v>2017</v>
      </c>
      <c r="D145" s="292">
        <v>2500</v>
      </c>
    </row>
    <row r="146" spans="1:4" s="2" customFormat="1" ht="12.75">
      <c r="A146" s="54">
        <v>2</v>
      </c>
      <c r="B146" s="290" t="s">
        <v>1365</v>
      </c>
      <c r="C146" s="291">
        <v>2018</v>
      </c>
      <c r="D146" s="292">
        <v>4366.5</v>
      </c>
    </row>
    <row r="147" spans="1:4" s="2" customFormat="1" ht="12.75">
      <c r="A147" s="54">
        <v>3</v>
      </c>
      <c r="B147" s="290" t="s">
        <v>460</v>
      </c>
      <c r="C147" s="291">
        <v>2018</v>
      </c>
      <c r="D147" s="292">
        <v>580</v>
      </c>
    </row>
    <row r="148" spans="1:4" s="2" customFormat="1" ht="12.75">
      <c r="A148" s="54">
        <v>4</v>
      </c>
      <c r="B148" s="290" t="s">
        <v>460</v>
      </c>
      <c r="C148" s="291">
        <v>2018</v>
      </c>
      <c r="D148" s="292">
        <v>580</v>
      </c>
    </row>
    <row r="149" spans="1:4" s="2" customFormat="1" ht="12.75">
      <c r="A149" s="54">
        <v>5</v>
      </c>
      <c r="B149" s="290" t="s">
        <v>1366</v>
      </c>
      <c r="C149" s="291">
        <v>2018</v>
      </c>
      <c r="D149" s="292">
        <v>235</v>
      </c>
    </row>
    <row r="150" spans="1:4" s="2" customFormat="1" ht="12.75">
      <c r="A150" s="51"/>
      <c r="B150" s="52" t="s">
        <v>151</v>
      </c>
      <c r="C150" s="27"/>
      <c r="D150" s="53">
        <f>SUM(D145:D149)</f>
        <v>8261.5</v>
      </c>
    </row>
    <row r="151" spans="1:4" s="2" customFormat="1" ht="12.75">
      <c r="A151" s="561" t="s">
        <v>456</v>
      </c>
      <c r="B151" s="561"/>
      <c r="C151" s="561"/>
      <c r="D151" s="561"/>
    </row>
    <row r="152" spans="1:4" s="2" customFormat="1" ht="12.75">
      <c r="A152" s="54">
        <v>1</v>
      </c>
      <c r="B152" s="22" t="s">
        <v>880</v>
      </c>
      <c r="C152" s="19">
        <v>2014</v>
      </c>
      <c r="D152" s="225">
        <v>1250</v>
      </c>
    </row>
    <row r="153" spans="1:4" s="2" customFormat="1" ht="12.75">
      <c r="A153" s="54">
        <v>2</v>
      </c>
      <c r="B153" s="22" t="s">
        <v>440</v>
      </c>
      <c r="C153" s="19">
        <v>2014</v>
      </c>
      <c r="D153" s="225">
        <v>3300</v>
      </c>
    </row>
    <row r="154" spans="1:4" s="2" customFormat="1" ht="12.75">
      <c r="A154" s="54">
        <v>3</v>
      </c>
      <c r="B154" s="22" t="s">
        <v>1367</v>
      </c>
      <c r="C154" s="19">
        <v>2016</v>
      </c>
      <c r="D154" s="225">
        <v>1168.5</v>
      </c>
    </row>
    <row r="155" spans="1:4" s="2" customFormat="1" ht="12.75">
      <c r="A155" s="54">
        <v>4</v>
      </c>
      <c r="B155" s="22" t="s">
        <v>452</v>
      </c>
      <c r="C155" s="19">
        <v>2017</v>
      </c>
      <c r="D155" s="225">
        <v>2600</v>
      </c>
    </row>
    <row r="156" spans="1:4" s="2" customFormat="1" ht="12.75">
      <c r="A156" s="54">
        <v>5</v>
      </c>
      <c r="B156" s="22" t="s">
        <v>1267</v>
      </c>
      <c r="C156" s="19">
        <v>2017</v>
      </c>
      <c r="D156" s="225">
        <v>500</v>
      </c>
    </row>
    <row r="157" spans="1:4" s="2" customFormat="1" ht="12.75">
      <c r="A157" s="54">
        <v>6</v>
      </c>
      <c r="B157" s="22" t="s">
        <v>452</v>
      </c>
      <c r="C157" s="19">
        <v>2017</v>
      </c>
      <c r="D157" s="225">
        <v>1949.99</v>
      </c>
    </row>
    <row r="158" spans="1:4" s="2" customFormat="1" ht="12.75">
      <c r="A158" s="54">
        <v>7</v>
      </c>
      <c r="B158" s="22" t="s">
        <v>1368</v>
      </c>
      <c r="C158" s="19">
        <v>2017</v>
      </c>
      <c r="D158" s="225">
        <v>400</v>
      </c>
    </row>
    <row r="159" spans="1:4" s="2" customFormat="1" ht="12.75">
      <c r="A159" s="54">
        <v>8</v>
      </c>
      <c r="B159" s="22" t="s">
        <v>452</v>
      </c>
      <c r="C159" s="19">
        <v>2017</v>
      </c>
      <c r="D159" s="225">
        <v>1949.99</v>
      </c>
    </row>
    <row r="160" spans="1:4" s="2" customFormat="1" ht="12.75">
      <c r="A160" s="54">
        <v>9</v>
      </c>
      <c r="B160" s="22" t="s">
        <v>1368</v>
      </c>
      <c r="C160" s="19">
        <v>2017</v>
      </c>
      <c r="D160" s="225">
        <v>400</v>
      </c>
    </row>
    <row r="161" spans="1:4" s="2" customFormat="1" ht="12.75">
      <c r="A161" s="11"/>
      <c r="B161" s="9" t="s">
        <v>151</v>
      </c>
      <c r="C161" s="11"/>
      <c r="D161" s="42">
        <f>SUM(D152:D160)</f>
        <v>13518.48</v>
      </c>
    </row>
    <row r="162" spans="1:4" s="2" customFormat="1" ht="12.75">
      <c r="A162" s="557" t="s">
        <v>457</v>
      </c>
      <c r="B162" s="557"/>
      <c r="C162" s="557"/>
      <c r="D162" s="557"/>
    </row>
    <row r="163" spans="1:4" s="2" customFormat="1" ht="12.75">
      <c r="A163" s="11">
        <v>1</v>
      </c>
      <c r="B163" s="22" t="s">
        <v>458</v>
      </c>
      <c r="C163" s="19">
        <v>2014</v>
      </c>
      <c r="D163" s="310">
        <v>1902.44</v>
      </c>
    </row>
    <row r="164" spans="1:4" s="2" customFormat="1" ht="12.75">
      <c r="A164" s="11">
        <v>2</v>
      </c>
      <c r="B164" s="22" t="s">
        <v>1268</v>
      </c>
      <c r="C164" s="19">
        <v>2016</v>
      </c>
      <c r="D164" s="310">
        <v>3300</v>
      </c>
    </row>
    <row r="165" spans="1:4" s="2" customFormat="1" ht="12.75">
      <c r="A165" s="11">
        <v>3</v>
      </c>
      <c r="B165" s="22" t="s">
        <v>1371</v>
      </c>
      <c r="C165" s="19">
        <v>2017</v>
      </c>
      <c r="D165" s="310">
        <v>106462</v>
      </c>
    </row>
    <row r="166" spans="1:4" s="2" customFormat="1" ht="12.75">
      <c r="A166" s="11">
        <v>4</v>
      </c>
      <c r="B166" s="22" t="s">
        <v>1372</v>
      </c>
      <c r="C166" s="19">
        <v>2018</v>
      </c>
      <c r="D166" s="310">
        <v>11700</v>
      </c>
    </row>
    <row r="167" spans="1:4" s="2" customFormat="1" ht="12.75">
      <c r="A167" s="11"/>
      <c r="B167" s="9" t="s">
        <v>151</v>
      </c>
      <c r="C167" s="11"/>
      <c r="D167" s="42">
        <f>SUM(D163:D166)</f>
        <v>123364.44</v>
      </c>
    </row>
    <row r="168" spans="1:4" s="2" customFormat="1" ht="12.75">
      <c r="A168" s="557" t="s">
        <v>459</v>
      </c>
      <c r="B168" s="557"/>
      <c r="C168" s="557"/>
      <c r="D168" s="557"/>
    </row>
    <row r="169" spans="1:4" s="2" customFormat="1" ht="12.75">
      <c r="A169" s="54">
        <v>1</v>
      </c>
      <c r="B169" s="41" t="s">
        <v>474</v>
      </c>
      <c r="C169" s="11">
        <v>2014</v>
      </c>
      <c r="D169" s="190">
        <v>750</v>
      </c>
    </row>
    <row r="170" spans="1:4" s="2" customFormat="1" ht="12.75">
      <c r="A170" s="54">
        <v>2</v>
      </c>
      <c r="B170" s="41" t="s">
        <v>476</v>
      </c>
      <c r="C170" s="11">
        <v>2014</v>
      </c>
      <c r="D170" s="190">
        <v>2744.5</v>
      </c>
    </row>
    <row r="171" spans="1:4" s="2" customFormat="1" ht="12.75">
      <c r="A171" s="54">
        <v>3</v>
      </c>
      <c r="B171" s="41" t="s">
        <v>1099</v>
      </c>
      <c r="C171" s="11">
        <v>2015</v>
      </c>
      <c r="D171" s="190">
        <v>555</v>
      </c>
    </row>
    <row r="172" spans="1:4" s="2" customFormat="1" ht="12.75">
      <c r="A172" s="54">
        <v>4</v>
      </c>
      <c r="B172" s="41" t="s">
        <v>1100</v>
      </c>
      <c r="C172" s="11">
        <v>2016</v>
      </c>
      <c r="D172" s="190">
        <v>2097.15</v>
      </c>
    </row>
    <row r="173" spans="1:4" s="2" customFormat="1" ht="12.75">
      <c r="A173" s="54">
        <v>5</v>
      </c>
      <c r="B173" s="41" t="s">
        <v>1379</v>
      </c>
      <c r="C173" s="11">
        <v>2017</v>
      </c>
      <c r="D173" s="190">
        <v>389</v>
      </c>
    </row>
    <row r="174" spans="1:4" s="2" customFormat="1" ht="12.75">
      <c r="A174" s="54">
        <v>6</v>
      </c>
      <c r="B174" s="41" t="s">
        <v>1378</v>
      </c>
      <c r="C174" s="11">
        <v>2017</v>
      </c>
      <c r="D174" s="190">
        <v>308</v>
      </c>
    </row>
    <row r="175" spans="1:4" s="2" customFormat="1" ht="12.75">
      <c r="A175" s="54">
        <v>7</v>
      </c>
      <c r="B175" s="41" t="s">
        <v>476</v>
      </c>
      <c r="C175" s="11">
        <v>2017</v>
      </c>
      <c r="D175" s="190">
        <v>1999.99</v>
      </c>
    </row>
    <row r="176" spans="1:4" s="2" customFormat="1" ht="12.75">
      <c r="A176" s="10"/>
      <c r="B176" s="55" t="s">
        <v>151</v>
      </c>
      <c r="C176" s="10"/>
      <c r="D176" s="56">
        <f>SUM(D169:D175)</f>
        <v>8843.64</v>
      </c>
    </row>
    <row r="177" spans="1:4" s="2" customFormat="1" ht="12.75">
      <c r="A177" s="557" t="s">
        <v>461</v>
      </c>
      <c r="B177" s="557"/>
      <c r="C177" s="557"/>
      <c r="D177" s="557"/>
    </row>
    <row r="178" spans="1:4" s="2" customFormat="1" ht="12.75">
      <c r="A178" s="159">
        <v>1</v>
      </c>
      <c r="B178" s="22" t="s">
        <v>462</v>
      </c>
      <c r="C178" s="19">
        <v>2014</v>
      </c>
      <c r="D178" s="225">
        <v>1450</v>
      </c>
    </row>
    <row r="179" spans="1:4" s="2" customFormat="1" ht="12.75">
      <c r="A179" s="159">
        <v>2</v>
      </c>
      <c r="B179" s="22" t="s">
        <v>463</v>
      </c>
      <c r="C179" s="19">
        <v>2014</v>
      </c>
      <c r="D179" s="225">
        <v>1850.01</v>
      </c>
    </row>
    <row r="180" spans="1:4" s="2" customFormat="1" ht="12.75">
      <c r="A180" s="54"/>
      <c r="B180" s="57" t="s">
        <v>151</v>
      </c>
      <c r="C180" s="10"/>
      <c r="D180" s="56">
        <f>SUM(D178:D179)</f>
        <v>3300.01</v>
      </c>
    </row>
    <row r="181" spans="1:4" s="2" customFormat="1" ht="12.75">
      <c r="A181" s="557" t="s">
        <v>483</v>
      </c>
      <c r="B181" s="557"/>
      <c r="C181" s="557"/>
      <c r="D181" s="557"/>
    </row>
    <row r="182" spans="1:4" s="2" customFormat="1" ht="12.75">
      <c r="A182" s="11">
        <v>1</v>
      </c>
      <c r="B182" s="22" t="s">
        <v>464</v>
      </c>
      <c r="C182" s="19">
        <v>2015</v>
      </c>
      <c r="D182" s="225">
        <v>3489</v>
      </c>
    </row>
    <row r="183" spans="1:4" s="2" customFormat="1" ht="12.75">
      <c r="A183" s="11">
        <v>2</v>
      </c>
      <c r="B183" s="41" t="s">
        <v>1102</v>
      </c>
      <c r="C183" s="11">
        <v>2015</v>
      </c>
      <c r="D183" s="190">
        <v>400</v>
      </c>
    </row>
    <row r="184" spans="1:4" s="2" customFormat="1" ht="12.75">
      <c r="A184" s="11">
        <v>3</v>
      </c>
      <c r="B184" s="41" t="s">
        <v>1102</v>
      </c>
      <c r="C184" s="11">
        <v>2015</v>
      </c>
      <c r="D184" s="190">
        <v>175</v>
      </c>
    </row>
    <row r="185" spans="1:4" s="2" customFormat="1" ht="12.75">
      <c r="A185" s="11">
        <v>4</v>
      </c>
      <c r="B185" s="22" t="s">
        <v>1102</v>
      </c>
      <c r="C185" s="19">
        <v>2015</v>
      </c>
      <c r="D185" s="225">
        <v>180</v>
      </c>
    </row>
    <row r="186" spans="1:4" s="2" customFormat="1" ht="12.75">
      <c r="A186" s="11">
        <v>5</v>
      </c>
      <c r="B186" s="22" t="s">
        <v>1103</v>
      </c>
      <c r="C186" s="19">
        <v>2015</v>
      </c>
      <c r="D186" s="225">
        <v>1414.5</v>
      </c>
    </row>
    <row r="187" spans="1:4" s="2" customFormat="1" ht="12.75">
      <c r="A187" s="11">
        <v>6</v>
      </c>
      <c r="B187" s="22" t="s">
        <v>439</v>
      </c>
      <c r="C187" s="19">
        <v>2015</v>
      </c>
      <c r="D187" s="225">
        <v>2810</v>
      </c>
    </row>
    <row r="188" spans="1:4" s="2" customFormat="1" ht="12.75">
      <c r="A188" s="11">
        <v>7</v>
      </c>
      <c r="B188" s="22" t="s">
        <v>1103</v>
      </c>
      <c r="C188" s="19">
        <v>2015</v>
      </c>
      <c r="D188" s="225">
        <v>689</v>
      </c>
    </row>
    <row r="189" spans="1:4" s="2" customFormat="1" ht="12.75">
      <c r="A189" s="10"/>
      <c r="B189" s="57" t="s">
        <v>151</v>
      </c>
      <c r="C189" s="10"/>
      <c r="D189" s="56">
        <f>SUM(D182:D188)</f>
        <v>9157.5</v>
      </c>
    </row>
    <row r="190" spans="1:4" s="2" customFormat="1" ht="12.75">
      <c r="A190" s="557" t="s">
        <v>485</v>
      </c>
      <c r="B190" s="557"/>
      <c r="C190" s="557"/>
      <c r="D190" s="557"/>
    </row>
    <row r="191" spans="1:4" s="2" customFormat="1" ht="12.75">
      <c r="A191" s="11">
        <v>1</v>
      </c>
      <c r="B191" s="22" t="s">
        <v>466</v>
      </c>
      <c r="C191" s="19">
        <v>2014</v>
      </c>
      <c r="D191" s="225">
        <v>469</v>
      </c>
    </row>
    <row r="192" spans="1:4" s="2" customFormat="1" ht="12.75">
      <c r="A192" s="11">
        <v>2</v>
      </c>
      <c r="B192" s="22" t="s">
        <v>466</v>
      </c>
      <c r="C192" s="19">
        <v>2014</v>
      </c>
      <c r="D192" s="225">
        <v>469</v>
      </c>
    </row>
    <row r="193" spans="1:4" s="2" customFormat="1" ht="12.75">
      <c r="A193" s="11">
        <v>3</v>
      </c>
      <c r="B193" s="22" t="s">
        <v>460</v>
      </c>
      <c r="C193" s="19">
        <v>2015</v>
      </c>
      <c r="D193" s="225">
        <v>389</v>
      </c>
    </row>
    <row r="194" spans="1:4" s="2" customFormat="1" ht="12.75">
      <c r="A194" s="11">
        <v>4</v>
      </c>
      <c r="B194" s="22" t="s">
        <v>460</v>
      </c>
      <c r="C194" s="19">
        <v>2017</v>
      </c>
      <c r="D194" s="225">
        <v>569.99</v>
      </c>
    </row>
    <row r="195" spans="1:4" s="2" customFormat="1" ht="12.75">
      <c r="A195" s="11"/>
      <c r="B195" s="57" t="s">
        <v>151</v>
      </c>
      <c r="C195" s="10"/>
      <c r="D195" s="56">
        <f>SUM(D191:D194)</f>
        <v>1896.99</v>
      </c>
    </row>
    <row r="196" spans="1:4" s="2" customFormat="1" ht="12.75">
      <c r="A196" s="557" t="s">
        <v>486</v>
      </c>
      <c r="B196" s="557"/>
      <c r="C196" s="557"/>
      <c r="D196" s="557"/>
    </row>
    <row r="197" spans="1:4" s="2" customFormat="1" ht="38.25">
      <c r="A197" s="11">
        <v>1</v>
      </c>
      <c r="B197" s="41" t="s">
        <v>1282</v>
      </c>
      <c r="C197" s="11">
        <v>2015</v>
      </c>
      <c r="D197" s="314">
        <v>27584.08</v>
      </c>
    </row>
    <row r="198" spans="1:4" s="2" customFormat="1" ht="12.75">
      <c r="A198" s="11">
        <v>2</v>
      </c>
      <c r="B198" s="41" t="s">
        <v>1126</v>
      </c>
      <c r="C198" s="11">
        <v>2016</v>
      </c>
      <c r="D198" s="314">
        <v>3780</v>
      </c>
    </row>
    <row r="199" spans="1:4" s="2" customFormat="1" ht="25.5">
      <c r="A199" s="11">
        <v>3</v>
      </c>
      <c r="B199" s="41" t="s">
        <v>1127</v>
      </c>
      <c r="C199" s="11">
        <v>2016</v>
      </c>
      <c r="D199" s="314">
        <v>13500</v>
      </c>
    </row>
    <row r="200" spans="1:4" s="2" customFormat="1" ht="12.75">
      <c r="A200" s="11">
        <v>4</v>
      </c>
      <c r="B200" s="41" t="s">
        <v>1128</v>
      </c>
      <c r="C200" s="11">
        <v>2016</v>
      </c>
      <c r="D200" s="314">
        <v>1500</v>
      </c>
    </row>
    <row r="201" spans="1:4" s="2" customFormat="1" ht="12.75">
      <c r="A201" s="11">
        <v>5</v>
      </c>
      <c r="B201" s="41" t="s">
        <v>1388</v>
      </c>
      <c r="C201" s="11">
        <v>2017</v>
      </c>
      <c r="D201" s="314">
        <v>5097</v>
      </c>
    </row>
    <row r="202" spans="1:4" s="2" customFormat="1" ht="12.75">
      <c r="A202" s="11">
        <v>6</v>
      </c>
      <c r="B202" s="41" t="s">
        <v>1389</v>
      </c>
      <c r="C202" s="11">
        <v>2017</v>
      </c>
      <c r="D202" s="314">
        <v>803</v>
      </c>
    </row>
    <row r="203" spans="1:4" s="2" customFormat="1" ht="12.75">
      <c r="A203" s="11">
        <v>7</v>
      </c>
      <c r="B203" s="41" t="s">
        <v>1390</v>
      </c>
      <c r="C203" s="11">
        <v>2017</v>
      </c>
      <c r="D203" s="314">
        <v>1699</v>
      </c>
    </row>
    <row r="204" spans="1:4" s="2" customFormat="1" ht="12.75">
      <c r="A204" s="11">
        <v>8</v>
      </c>
      <c r="B204" s="41" t="s">
        <v>1391</v>
      </c>
      <c r="C204" s="11">
        <v>2018</v>
      </c>
      <c r="D204" s="314">
        <v>5000</v>
      </c>
    </row>
    <row r="205" spans="1:4" s="2" customFormat="1" ht="12.75">
      <c r="A205" s="54"/>
      <c r="B205" s="57" t="s">
        <v>151</v>
      </c>
      <c r="C205" s="10"/>
      <c r="D205" s="56">
        <f>SUM(D197:D204)</f>
        <v>58963.08</v>
      </c>
    </row>
    <row r="206" spans="1:253" s="58" customFormat="1" ht="12.75">
      <c r="A206" s="557" t="s">
        <v>487</v>
      </c>
      <c r="B206" s="557"/>
      <c r="C206" s="557"/>
      <c r="D206" s="557"/>
      <c r="IP206" s="2"/>
      <c r="IQ206" s="2"/>
      <c r="IR206" s="2"/>
      <c r="IS206" s="2"/>
    </row>
    <row r="207" spans="1:4" s="2" customFormat="1" ht="12.75">
      <c r="A207" s="11">
        <v>1</v>
      </c>
      <c r="B207" s="41" t="s">
        <v>951</v>
      </c>
      <c r="C207" s="11">
        <v>2014</v>
      </c>
      <c r="D207" s="314">
        <v>8000</v>
      </c>
    </row>
    <row r="208" spans="1:4" s="2" customFormat="1" ht="12.75">
      <c r="A208" s="11">
        <v>2</v>
      </c>
      <c r="B208" s="41" t="s">
        <v>951</v>
      </c>
      <c r="C208" s="11">
        <v>2014</v>
      </c>
      <c r="D208" s="314">
        <v>8000</v>
      </c>
    </row>
    <row r="209" spans="1:4" s="2" customFormat="1" ht="12.75">
      <c r="A209" s="11">
        <v>3</v>
      </c>
      <c r="B209" s="41" t="s">
        <v>952</v>
      </c>
      <c r="C209" s="11">
        <v>2014</v>
      </c>
      <c r="D209" s="314">
        <v>1580</v>
      </c>
    </row>
    <row r="210" spans="1:4" s="2" customFormat="1" ht="12.75">
      <c r="A210" s="11">
        <v>4</v>
      </c>
      <c r="B210" s="41" t="s">
        <v>952</v>
      </c>
      <c r="C210" s="11">
        <v>2014</v>
      </c>
      <c r="D210" s="314">
        <v>1580</v>
      </c>
    </row>
    <row r="211" spans="1:4" s="2" customFormat="1" ht="12.75">
      <c r="A211" s="11">
        <v>5</v>
      </c>
      <c r="B211" s="41" t="s">
        <v>952</v>
      </c>
      <c r="C211" s="11">
        <v>2014</v>
      </c>
      <c r="D211" s="314">
        <v>1580</v>
      </c>
    </row>
    <row r="212" spans="1:4" s="2" customFormat="1" ht="12.75">
      <c r="A212" s="11">
        <v>6</v>
      </c>
      <c r="B212" s="407" t="s">
        <v>467</v>
      </c>
      <c r="C212" s="147">
        <v>2014</v>
      </c>
      <c r="D212" s="408">
        <v>423</v>
      </c>
    </row>
    <row r="213" spans="1:4" s="2" customFormat="1" ht="12.75">
      <c r="A213" s="11">
        <v>7</v>
      </c>
      <c r="B213" s="407" t="s">
        <v>952</v>
      </c>
      <c r="C213" s="147">
        <v>2015</v>
      </c>
      <c r="D213" s="408">
        <v>1599</v>
      </c>
    </row>
    <row r="214" spans="1:4" s="2" customFormat="1" ht="12.75">
      <c r="A214" s="11">
        <v>8</v>
      </c>
      <c r="B214" s="407" t="s">
        <v>952</v>
      </c>
      <c r="C214" s="147">
        <v>2015</v>
      </c>
      <c r="D214" s="408">
        <v>1599</v>
      </c>
    </row>
    <row r="215" spans="1:4" s="2" customFormat="1" ht="12.75">
      <c r="A215" s="11">
        <v>9</v>
      </c>
      <c r="B215" s="407" t="s">
        <v>952</v>
      </c>
      <c r="C215" s="147">
        <v>2015</v>
      </c>
      <c r="D215" s="408">
        <v>1599</v>
      </c>
    </row>
    <row r="216" spans="1:4" s="2" customFormat="1" ht="12.75">
      <c r="A216" s="11">
        <v>10</v>
      </c>
      <c r="B216" s="407" t="s">
        <v>952</v>
      </c>
      <c r="C216" s="147">
        <v>2015</v>
      </c>
      <c r="D216" s="408">
        <v>1599</v>
      </c>
    </row>
    <row r="217" spans="1:4" s="2" customFormat="1" ht="12.75">
      <c r="A217" s="11">
        <v>11</v>
      </c>
      <c r="B217" s="407" t="s">
        <v>952</v>
      </c>
      <c r="C217" s="147">
        <v>2015</v>
      </c>
      <c r="D217" s="408">
        <v>2350</v>
      </c>
    </row>
    <row r="218" spans="1:4" s="2" customFormat="1" ht="12.75">
      <c r="A218" s="11">
        <v>12</v>
      </c>
      <c r="B218" s="407" t="s">
        <v>953</v>
      </c>
      <c r="C218" s="147">
        <v>2015</v>
      </c>
      <c r="D218" s="408">
        <v>799</v>
      </c>
    </row>
    <row r="219" spans="1:4" s="2" customFormat="1" ht="12.75">
      <c r="A219" s="11">
        <v>13</v>
      </c>
      <c r="B219" s="204" t="s">
        <v>454</v>
      </c>
      <c r="C219" s="147">
        <v>2015</v>
      </c>
      <c r="D219" s="408">
        <v>1199.99</v>
      </c>
    </row>
    <row r="220" spans="1:4" s="2" customFormat="1" ht="12.75">
      <c r="A220" s="11">
        <v>14</v>
      </c>
      <c r="B220" s="410" t="s">
        <v>454</v>
      </c>
      <c r="C220" s="147">
        <v>2015</v>
      </c>
      <c r="D220" s="408">
        <v>1249</v>
      </c>
    </row>
    <row r="221" spans="1:4" s="2" customFormat="1" ht="12.75">
      <c r="A221" s="11">
        <v>15</v>
      </c>
      <c r="B221" s="204" t="s">
        <v>1298</v>
      </c>
      <c r="C221" s="146">
        <v>2016</v>
      </c>
      <c r="D221" s="409">
        <v>3210</v>
      </c>
    </row>
    <row r="222" spans="1:4" s="2" customFormat="1" ht="12.75">
      <c r="A222" s="11">
        <v>16</v>
      </c>
      <c r="B222" s="204" t="s">
        <v>1299</v>
      </c>
      <c r="C222" s="146">
        <v>2016</v>
      </c>
      <c r="D222" s="409">
        <v>1380</v>
      </c>
    </row>
    <row r="223" spans="1:4" s="2" customFormat="1" ht="12.75">
      <c r="A223" s="11">
        <v>17</v>
      </c>
      <c r="B223" s="158" t="s">
        <v>1433</v>
      </c>
      <c r="C223" s="146">
        <v>2016</v>
      </c>
      <c r="D223" s="409">
        <v>7161.93</v>
      </c>
    </row>
    <row r="224" spans="1:4" s="2" customFormat="1" ht="12.75">
      <c r="A224" s="11">
        <v>18</v>
      </c>
      <c r="B224" s="204" t="s">
        <v>1210</v>
      </c>
      <c r="C224" s="146">
        <v>2016</v>
      </c>
      <c r="D224" s="409">
        <v>1000</v>
      </c>
    </row>
    <row r="225" spans="1:4" s="2" customFormat="1" ht="12.75">
      <c r="A225" s="54"/>
      <c r="B225" s="57" t="s">
        <v>151</v>
      </c>
      <c r="C225" s="10"/>
      <c r="D225" s="56">
        <f>SUM(D207:D224)</f>
        <v>45908.920000000006</v>
      </c>
    </row>
    <row r="226" spans="1:4" s="2" customFormat="1" ht="12.75">
      <c r="A226" s="557" t="s">
        <v>490</v>
      </c>
      <c r="B226" s="557"/>
      <c r="C226" s="557"/>
      <c r="D226" s="557"/>
    </row>
    <row r="227" spans="1:4" s="2" customFormat="1" ht="12.75">
      <c r="A227" s="11">
        <v>1</v>
      </c>
      <c r="B227" s="41" t="s">
        <v>460</v>
      </c>
      <c r="C227" s="11">
        <v>2014</v>
      </c>
      <c r="D227" s="190">
        <v>418</v>
      </c>
    </row>
    <row r="228" spans="1:4" s="2" customFormat="1" ht="12.75">
      <c r="A228" s="11">
        <v>2</v>
      </c>
      <c r="B228" s="41" t="s">
        <v>1409</v>
      </c>
      <c r="C228" s="11">
        <v>2014</v>
      </c>
      <c r="D228" s="190">
        <v>319</v>
      </c>
    </row>
    <row r="229" spans="1:4" s="2" customFormat="1" ht="12.75">
      <c r="A229" s="11">
        <v>3</v>
      </c>
      <c r="B229" s="41" t="s">
        <v>1168</v>
      </c>
      <c r="C229" s="11">
        <v>2014</v>
      </c>
      <c r="D229" s="190">
        <v>44940</v>
      </c>
    </row>
    <row r="230" spans="1:4" s="2" customFormat="1" ht="12.75">
      <c r="A230" s="11">
        <v>4</v>
      </c>
      <c r="B230" s="41" t="s">
        <v>1169</v>
      </c>
      <c r="C230" s="11">
        <v>2013</v>
      </c>
      <c r="D230" s="190">
        <v>18056</v>
      </c>
    </row>
    <row r="231" spans="1:4" s="2" customFormat="1" ht="12.75">
      <c r="A231" s="11">
        <v>5</v>
      </c>
      <c r="B231" s="41" t="s">
        <v>1303</v>
      </c>
      <c r="C231" s="11">
        <v>2014</v>
      </c>
      <c r="D231" s="190">
        <v>35904</v>
      </c>
    </row>
    <row r="232" spans="1:4" s="2" customFormat="1" ht="12.75">
      <c r="A232" s="11">
        <v>6</v>
      </c>
      <c r="B232" s="41" t="s">
        <v>1170</v>
      </c>
      <c r="C232" s="11">
        <v>2014</v>
      </c>
      <c r="D232" s="190">
        <v>4164</v>
      </c>
    </row>
    <row r="233" spans="1:4" s="2" customFormat="1" ht="12.75">
      <c r="A233" s="11">
        <v>7</v>
      </c>
      <c r="B233" s="41" t="s">
        <v>1187</v>
      </c>
      <c r="C233" s="11">
        <v>2014</v>
      </c>
      <c r="D233" s="190">
        <v>858</v>
      </c>
    </row>
    <row r="234" spans="1:4" s="2" customFormat="1" ht="12.75">
      <c r="A234" s="11">
        <v>8</v>
      </c>
      <c r="B234" s="41" t="s">
        <v>1188</v>
      </c>
      <c r="C234" s="11">
        <v>2014</v>
      </c>
      <c r="D234" s="190">
        <v>858</v>
      </c>
    </row>
    <row r="235" spans="1:4" s="2" customFormat="1" ht="12.75">
      <c r="A235" s="11">
        <v>9</v>
      </c>
      <c r="B235" s="41" t="s">
        <v>1188</v>
      </c>
      <c r="C235" s="11">
        <v>2014</v>
      </c>
      <c r="D235" s="190">
        <v>858</v>
      </c>
    </row>
    <row r="236" spans="1:4" s="2" customFormat="1" ht="12.75">
      <c r="A236" s="11">
        <v>10</v>
      </c>
      <c r="B236" s="41" t="s">
        <v>1189</v>
      </c>
      <c r="C236" s="11">
        <v>2016</v>
      </c>
      <c r="D236" s="190">
        <v>1250</v>
      </c>
    </row>
    <row r="237" spans="1:4" s="2" customFormat="1" ht="12.75">
      <c r="A237" s="11">
        <v>11</v>
      </c>
      <c r="B237" s="41" t="s">
        <v>1190</v>
      </c>
      <c r="C237" s="11">
        <v>2016</v>
      </c>
      <c r="D237" s="190">
        <v>1200</v>
      </c>
    </row>
    <row r="238" spans="1:4" s="2" customFormat="1" ht="12.75">
      <c r="A238" s="11">
        <v>12</v>
      </c>
      <c r="B238" s="41" t="s">
        <v>1191</v>
      </c>
      <c r="C238" s="11">
        <v>2016</v>
      </c>
      <c r="D238" s="190">
        <v>500</v>
      </c>
    </row>
    <row r="239" spans="1:4" s="2" customFormat="1" ht="12.75">
      <c r="A239" s="11">
        <v>13</v>
      </c>
      <c r="B239" s="41" t="s">
        <v>1192</v>
      </c>
      <c r="C239" s="11">
        <v>2014</v>
      </c>
      <c r="D239" s="190">
        <v>4480</v>
      </c>
    </row>
    <row r="240" spans="1:4" s="2" customFormat="1" ht="12.75">
      <c r="A240" s="11">
        <v>14</v>
      </c>
      <c r="B240" s="41" t="s">
        <v>1193</v>
      </c>
      <c r="C240" s="11">
        <v>2014</v>
      </c>
      <c r="D240" s="190">
        <v>1980</v>
      </c>
    </row>
    <row r="241" spans="1:4" s="2" customFormat="1" ht="25.5">
      <c r="A241" s="11">
        <v>15</v>
      </c>
      <c r="B241" s="41" t="s">
        <v>1171</v>
      </c>
      <c r="C241" s="11">
        <v>2014</v>
      </c>
      <c r="D241" s="190">
        <v>65600</v>
      </c>
    </row>
    <row r="242" spans="1:4" s="2" customFormat="1" ht="12.75">
      <c r="A242" s="11">
        <v>16</v>
      </c>
      <c r="B242" s="41" t="s">
        <v>1173</v>
      </c>
      <c r="C242" s="11">
        <v>2014</v>
      </c>
      <c r="D242" s="190">
        <v>349</v>
      </c>
    </row>
    <row r="243" spans="1:4" s="2" customFormat="1" ht="25.5">
      <c r="A243" s="11">
        <v>17</v>
      </c>
      <c r="B243" s="41" t="s">
        <v>1408</v>
      </c>
      <c r="C243" s="11">
        <v>2017</v>
      </c>
      <c r="D243" s="190">
        <v>10784</v>
      </c>
    </row>
    <row r="244" spans="1:4" s="2" customFormat="1" ht="12.75">
      <c r="A244" s="11">
        <v>18</v>
      </c>
      <c r="B244" s="158" t="s">
        <v>1410</v>
      </c>
      <c r="C244" s="204">
        <v>2017</v>
      </c>
      <c r="D244" s="190">
        <v>999</v>
      </c>
    </row>
    <row r="245" spans="1:4" s="2" customFormat="1" ht="12.75">
      <c r="A245" s="54"/>
      <c r="B245" s="57" t="s">
        <v>151</v>
      </c>
      <c r="C245" s="54"/>
      <c r="D245" s="56">
        <f>SUM(D227:D244)</f>
        <v>193517</v>
      </c>
    </row>
    <row r="246" spans="1:4" s="2" customFormat="1" ht="12.75">
      <c r="A246" s="557" t="s">
        <v>493</v>
      </c>
      <c r="B246" s="557"/>
      <c r="C246" s="557"/>
      <c r="D246" s="557"/>
    </row>
    <row r="247" spans="1:4" s="2" customFormat="1" ht="12.75">
      <c r="A247" s="11">
        <v>1</v>
      </c>
      <c r="B247" s="198" t="s">
        <v>468</v>
      </c>
      <c r="C247" s="19">
        <v>2014</v>
      </c>
      <c r="D247" s="310">
        <v>1869.11</v>
      </c>
    </row>
    <row r="248" spans="1:4" s="2" customFormat="1" ht="12.75">
      <c r="A248" s="11">
        <v>2</v>
      </c>
      <c r="B248" s="198" t="s">
        <v>469</v>
      </c>
      <c r="C248" s="19">
        <v>2014</v>
      </c>
      <c r="D248" s="310">
        <v>300</v>
      </c>
    </row>
    <row r="249" spans="1:4" s="2" customFormat="1" ht="12.75">
      <c r="A249" s="11">
        <v>3</v>
      </c>
      <c r="B249" s="198" t="s">
        <v>968</v>
      </c>
      <c r="C249" s="19">
        <v>2014</v>
      </c>
      <c r="D249" s="310">
        <v>3880.99</v>
      </c>
    </row>
    <row r="250" spans="1:4" s="2" customFormat="1" ht="12.75">
      <c r="A250" s="11">
        <v>4</v>
      </c>
      <c r="B250" s="198" t="s">
        <v>969</v>
      </c>
      <c r="C250" s="19">
        <v>2014</v>
      </c>
      <c r="D250" s="310">
        <v>579</v>
      </c>
    </row>
    <row r="251" spans="1:4" s="2" customFormat="1" ht="12.75">
      <c r="A251" s="11">
        <v>5</v>
      </c>
      <c r="B251" s="198" t="s">
        <v>1304</v>
      </c>
      <c r="C251" s="19">
        <v>2014</v>
      </c>
      <c r="D251" s="310">
        <v>4480</v>
      </c>
    </row>
    <row r="252" spans="1:4" s="2" customFormat="1" ht="12.75">
      <c r="A252" s="11">
        <v>6</v>
      </c>
      <c r="B252" s="198" t="s">
        <v>1305</v>
      </c>
      <c r="C252" s="19">
        <v>2017</v>
      </c>
      <c r="D252" s="310">
        <v>1300</v>
      </c>
    </row>
    <row r="253" spans="1:4" s="2" customFormat="1" ht="12.75">
      <c r="A253" s="54"/>
      <c r="B253" s="57" t="s">
        <v>151</v>
      </c>
      <c r="C253" s="54"/>
      <c r="D253" s="56">
        <f>SUM(D247:D252)</f>
        <v>12409.099999999999</v>
      </c>
    </row>
    <row r="254" spans="1:4" s="2" customFormat="1" ht="12.75">
      <c r="A254" s="557" t="s">
        <v>495</v>
      </c>
      <c r="B254" s="557"/>
      <c r="C254" s="557"/>
      <c r="D254" s="557"/>
    </row>
    <row r="255" spans="1:4" s="2" customFormat="1" ht="12.75">
      <c r="A255" s="11">
        <v>1</v>
      </c>
      <c r="B255" s="209" t="s">
        <v>470</v>
      </c>
      <c r="C255" s="145">
        <v>2014</v>
      </c>
      <c r="D255" s="423">
        <v>3500.31</v>
      </c>
    </row>
    <row r="256" spans="1:4" s="2" customFormat="1" ht="12.75">
      <c r="A256" s="11">
        <v>2</v>
      </c>
      <c r="B256" s="22" t="s">
        <v>471</v>
      </c>
      <c r="C256" s="19">
        <v>2014</v>
      </c>
      <c r="D256" s="225">
        <v>400</v>
      </c>
    </row>
    <row r="257" spans="1:4" s="2" customFormat="1" ht="12.75">
      <c r="A257" s="11">
        <v>3</v>
      </c>
      <c r="B257" s="22" t="s">
        <v>472</v>
      </c>
      <c r="C257" s="19">
        <v>2014</v>
      </c>
      <c r="D257" s="225">
        <v>1196</v>
      </c>
    </row>
    <row r="258" spans="1:4" s="2" customFormat="1" ht="12.75">
      <c r="A258" s="11">
        <v>4</v>
      </c>
      <c r="B258" s="22" t="s">
        <v>473</v>
      </c>
      <c r="C258" s="19">
        <v>2014</v>
      </c>
      <c r="D258" s="225">
        <v>2358.18</v>
      </c>
    </row>
    <row r="259" spans="1:4" s="2" customFormat="1" ht="12.75">
      <c r="A259" s="11">
        <v>5</v>
      </c>
      <c r="B259" s="22" t="s">
        <v>474</v>
      </c>
      <c r="C259" s="19">
        <v>2014</v>
      </c>
      <c r="D259" s="225">
        <v>200</v>
      </c>
    </row>
    <row r="260" spans="1:4" s="2" customFormat="1" ht="12.75">
      <c r="A260" s="11">
        <v>6</v>
      </c>
      <c r="B260" s="22" t="s">
        <v>470</v>
      </c>
      <c r="C260" s="19">
        <v>2015</v>
      </c>
      <c r="D260" s="225">
        <v>800</v>
      </c>
    </row>
    <row r="261" spans="1:4" s="2" customFormat="1" ht="12.75">
      <c r="A261" s="11">
        <v>7</v>
      </c>
      <c r="B261" s="22" t="s">
        <v>474</v>
      </c>
      <c r="C261" s="19">
        <v>2016</v>
      </c>
      <c r="D261" s="225">
        <v>1218</v>
      </c>
    </row>
    <row r="262" spans="1:4" s="2" customFormat="1" ht="12.75">
      <c r="A262" s="11">
        <v>8</v>
      </c>
      <c r="B262" s="22" t="s">
        <v>1181</v>
      </c>
      <c r="C262" s="19">
        <v>2015</v>
      </c>
      <c r="D262" s="225">
        <v>6590</v>
      </c>
    </row>
    <row r="263" spans="1:4" s="2" customFormat="1" ht="12.75">
      <c r="A263" s="11">
        <v>9</v>
      </c>
      <c r="B263" s="22" t="s">
        <v>1448</v>
      </c>
      <c r="C263" s="19">
        <v>2018</v>
      </c>
      <c r="D263" s="225">
        <v>599.99</v>
      </c>
    </row>
    <row r="264" spans="1:4" s="2" customFormat="1" ht="12.75">
      <c r="A264" s="11">
        <v>10</v>
      </c>
      <c r="B264" s="22" t="s">
        <v>1447</v>
      </c>
      <c r="C264" s="19">
        <v>2018</v>
      </c>
      <c r="D264" s="225">
        <v>329</v>
      </c>
    </row>
    <row r="265" spans="1:4" s="2" customFormat="1" ht="12.75">
      <c r="A265" s="11">
        <v>11</v>
      </c>
      <c r="B265" s="22" t="s">
        <v>1447</v>
      </c>
      <c r="C265" s="19">
        <v>2018</v>
      </c>
      <c r="D265" s="225">
        <v>638</v>
      </c>
    </row>
    <row r="266" spans="1:4" s="2" customFormat="1" ht="12.75">
      <c r="A266" s="54"/>
      <c r="B266" s="57" t="s">
        <v>151</v>
      </c>
      <c r="C266" s="57"/>
      <c r="D266" s="56">
        <f>SUM(D255:D265)</f>
        <v>17829.48</v>
      </c>
    </row>
    <row r="267" spans="1:4" s="2" customFormat="1" ht="12.75">
      <c r="A267" s="562" t="s">
        <v>1033</v>
      </c>
      <c r="B267" s="562"/>
      <c r="C267" s="562"/>
      <c r="D267" s="562"/>
    </row>
    <row r="268" spans="1:4" s="2" customFormat="1" ht="12.75">
      <c r="A268" s="11">
        <v>1</v>
      </c>
      <c r="B268" s="426" t="s">
        <v>475</v>
      </c>
      <c r="C268" s="11">
        <v>2014</v>
      </c>
      <c r="D268" s="190">
        <v>295</v>
      </c>
    </row>
    <row r="269" spans="1:4" s="2" customFormat="1" ht="25.5">
      <c r="A269" s="11">
        <v>2</v>
      </c>
      <c r="B269" s="41" t="s">
        <v>971</v>
      </c>
      <c r="C269" s="11">
        <v>2015</v>
      </c>
      <c r="D269" s="190">
        <v>50623.96</v>
      </c>
    </row>
    <row r="270" spans="1:4" s="2" customFormat="1" ht="12.75">
      <c r="A270" s="11">
        <v>3</v>
      </c>
      <c r="B270" s="41" t="s">
        <v>1292</v>
      </c>
      <c r="C270" s="11">
        <v>2014</v>
      </c>
      <c r="D270" s="190">
        <v>950</v>
      </c>
    </row>
    <row r="271" spans="1:4" s="2" customFormat="1" ht="12.75">
      <c r="A271" s="11"/>
      <c r="B271" s="9" t="s">
        <v>151</v>
      </c>
      <c r="C271" s="59"/>
      <c r="D271" s="42">
        <f>SUM(D268:D270)</f>
        <v>51868.96</v>
      </c>
    </row>
    <row r="272" spans="1:4" s="2" customFormat="1" ht="12.75">
      <c r="A272" s="557" t="s">
        <v>405</v>
      </c>
      <c r="B272" s="557"/>
      <c r="C272" s="557"/>
      <c r="D272" s="557"/>
    </row>
    <row r="273" spans="1:5" s="2" customFormat="1" ht="12.75">
      <c r="A273" s="11">
        <v>1</v>
      </c>
      <c r="B273" s="22" t="s">
        <v>1200</v>
      </c>
      <c r="C273" s="19">
        <v>2016</v>
      </c>
      <c r="D273" s="225">
        <v>738</v>
      </c>
      <c r="E273" s="195"/>
    </row>
    <row r="274" spans="1:5" s="2" customFormat="1" ht="12.75">
      <c r="A274" s="11">
        <v>2</v>
      </c>
      <c r="B274" s="22" t="s">
        <v>1201</v>
      </c>
      <c r="C274" s="19">
        <v>2016</v>
      </c>
      <c r="D274" s="225">
        <v>320</v>
      </c>
      <c r="E274" s="195"/>
    </row>
    <row r="275" spans="1:5" s="2" customFormat="1" ht="12.75">
      <c r="A275" s="11">
        <v>3</v>
      </c>
      <c r="B275" s="22" t="s">
        <v>1202</v>
      </c>
      <c r="C275" s="19">
        <v>2016</v>
      </c>
      <c r="D275" s="225">
        <v>1430</v>
      </c>
      <c r="E275" s="195"/>
    </row>
    <row r="276" spans="1:5" s="2" customFormat="1" ht="12.75">
      <c r="A276" s="11">
        <v>4</v>
      </c>
      <c r="B276" s="22" t="s">
        <v>1203</v>
      </c>
      <c r="C276" s="19">
        <v>2016</v>
      </c>
      <c r="D276" s="225">
        <v>353</v>
      </c>
      <c r="E276" s="195"/>
    </row>
    <row r="277" spans="1:5" s="2" customFormat="1" ht="12.75">
      <c r="A277" s="11">
        <v>5</v>
      </c>
      <c r="B277" s="22" t="s">
        <v>1465</v>
      </c>
      <c r="C277" s="19">
        <v>2015</v>
      </c>
      <c r="D277" s="225">
        <v>2143.89</v>
      </c>
      <c r="E277" s="195"/>
    </row>
    <row r="278" spans="1:4" s="2" customFormat="1" ht="12.75">
      <c r="A278" s="54"/>
      <c r="B278" s="57" t="s">
        <v>151</v>
      </c>
      <c r="C278" s="54"/>
      <c r="D278" s="56">
        <f>SUM(D273:D277)</f>
        <v>4984.889999999999</v>
      </c>
    </row>
    <row r="279" spans="1:4" s="2" customFormat="1" ht="12.75">
      <c r="A279" s="557" t="s">
        <v>1034</v>
      </c>
      <c r="B279" s="557"/>
      <c r="C279" s="557"/>
      <c r="D279" s="557"/>
    </row>
    <row r="280" spans="1:4" s="2" customFormat="1" ht="25.5">
      <c r="A280" s="155">
        <v>1</v>
      </c>
      <c r="B280" s="22" t="s">
        <v>1307</v>
      </c>
      <c r="C280" s="19">
        <v>2014</v>
      </c>
      <c r="D280" s="427">
        <v>4020</v>
      </c>
    </row>
    <row r="281" spans="1:4" s="2" customFormat="1" ht="12.75">
      <c r="A281" s="60"/>
      <c r="B281" s="61" t="s">
        <v>151</v>
      </c>
      <c r="C281" s="62"/>
      <c r="D281" s="46">
        <f>SUM(D280:D280)</f>
        <v>4020</v>
      </c>
    </row>
    <row r="282" spans="1:4" s="2" customFormat="1" ht="12.75">
      <c r="A282" s="63"/>
      <c r="B282" s="64"/>
      <c r="C282" s="65"/>
      <c r="D282" s="66"/>
    </row>
    <row r="283" spans="1:4" s="2" customFormat="1" ht="12.75">
      <c r="A283" s="67"/>
      <c r="B283" s="68"/>
      <c r="C283" s="69"/>
      <c r="D283" s="70"/>
    </row>
    <row r="284" spans="1:4" s="2" customFormat="1" ht="12.75">
      <c r="A284" s="559" t="s">
        <v>477</v>
      </c>
      <c r="B284" s="559"/>
      <c r="C284" s="559"/>
      <c r="D284" s="559"/>
    </row>
    <row r="285" spans="1:4" s="2" customFormat="1" ht="25.5">
      <c r="A285" s="9" t="s">
        <v>102</v>
      </c>
      <c r="B285" s="9" t="s">
        <v>436</v>
      </c>
      <c r="C285" s="9" t="s">
        <v>437</v>
      </c>
      <c r="D285" s="42" t="s">
        <v>438</v>
      </c>
    </row>
    <row r="286" spans="1:4" ht="12.75">
      <c r="A286" s="557" t="s">
        <v>122</v>
      </c>
      <c r="B286" s="557"/>
      <c r="C286" s="557"/>
      <c r="D286" s="557"/>
    </row>
    <row r="287" spans="1:4" s="2" customFormat="1" ht="12.75">
      <c r="A287" s="11">
        <v>1</v>
      </c>
      <c r="B287" s="22" t="s">
        <v>478</v>
      </c>
      <c r="C287" s="19">
        <v>2014</v>
      </c>
      <c r="D287" s="190">
        <v>4070.07</v>
      </c>
    </row>
    <row r="288" spans="1:4" s="2" customFormat="1" ht="12.75">
      <c r="A288" s="11">
        <v>2</v>
      </c>
      <c r="B288" s="22" t="s">
        <v>478</v>
      </c>
      <c r="C288" s="19">
        <v>2014</v>
      </c>
      <c r="D288" s="190">
        <v>4070.07</v>
      </c>
    </row>
    <row r="289" spans="1:4" s="2" customFormat="1" ht="12.75">
      <c r="A289" s="11">
        <v>3</v>
      </c>
      <c r="B289" s="22" t="s">
        <v>478</v>
      </c>
      <c r="C289" s="19">
        <v>2014</v>
      </c>
      <c r="D289" s="190">
        <v>4070.07</v>
      </c>
    </row>
    <row r="290" spans="1:4" s="2" customFormat="1" ht="12.75">
      <c r="A290" s="11">
        <v>4</v>
      </c>
      <c r="B290" s="22" t="s">
        <v>478</v>
      </c>
      <c r="C290" s="19">
        <v>2014</v>
      </c>
      <c r="D290" s="190">
        <v>4070.07</v>
      </c>
    </row>
    <row r="291" spans="1:4" s="2" customFormat="1" ht="12.75">
      <c r="A291" s="11">
        <v>5</v>
      </c>
      <c r="B291" s="22" t="s">
        <v>478</v>
      </c>
      <c r="C291" s="19">
        <v>2014</v>
      </c>
      <c r="D291" s="190">
        <v>4070.07</v>
      </c>
    </row>
    <row r="292" spans="1:4" s="2" customFormat="1" ht="12.75">
      <c r="A292" s="11">
        <v>6</v>
      </c>
      <c r="B292" s="22" t="s">
        <v>1321</v>
      </c>
      <c r="C292" s="19">
        <v>2015</v>
      </c>
      <c r="D292" s="190">
        <v>1618.97</v>
      </c>
    </row>
    <row r="293" spans="1:4" s="2" customFormat="1" ht="12.75">
      <c r="A293" s="11">
        <v>7</v>
      </c>
      <c r="B293" s="22" t="s">
        <v>1321</v>
      </c>
      <c r="C293" s="19">
        <v>2015</v>
      </c>
      <c r="D293" s="190">
        <v>1618.97</v>
      </c>
    </row>
    <row r="294" spans="1:4" s="2" customFormat="1" ht="12.75">
      <c r="A294" s="11">
        <v>8</v>
      </c>
      <c r="B294" s="22" t="s">
        <v>1321</v>
      </c>
      <c r="C294" s="19">
        <v>2015</v>
      </c>
      <c r="D294" s="190">
        <v>1618.97</v>
      </c>
    </row>
    <row r="295" spans="1:4" s="2" customFormat="1" ht="12.75">
      <c r="A295" s="11">
        <v>9</v>
      </c>
      <c r="B295" s="22" t="s">
        <v>1321</v>
      </c>
      <c r="C295" s="19">
        <v>2015</v>
      </c>
      <c r="D295" s="190">
        <v>1618.97</v>
      </c>
    </row>
    <row r="296" spans="1:4" s="2" customFormat="1" ht="12.75">
      <c r="A296" s="11">
        <v>10</v>
      </c>
      <c r="B296" s="22" t="s">
        <v>1321</v>
      </c>
      <c r="C296" s="19">
        <v>2015</v>
      </c>
      <c r="D296" s="190">
        <v>1618.97</v>
      </c>
    </row>
    <row r="297" spans="1:4" s="2" customFormat="1" ht="12.75">
      <c r="A297" s="11">
        <v>11</v>
      </c>
      <c r="B297" s="22" t="s">
        <v>1321</v>
      </c>
      <c r="C297" s="19">
        <v>2015</v>
      </c>
      <c r="D297" s="190">
        <v>1618.97</v>
      </c>
    </row>
    <row r="298" spans="1:4" s="2" customFormat="1" ht="12.75">
      <c r="A298" s="11">
        <v>12</v>
      </c>
      <c r="B298" s="22" t="s">
        <v>1321</v>
      </c>
      <c r="C298" s="19">
        <v>2015</v>
      </c>
      <c r="D298" s="190">
        <v>1618.97</v>
      </c>
    </row>
    <row r="299" spans="1:4" s="2" customFormat="1" ht="12.75">
      <c r="A299" s="11">
        <v>13</v>
      </c>
      <c r="B299" s="22" t="s">
        <v>1321</v>
      </c>
      <c r="C299" s="19">
        <v>2015</v>
      </c>
      <c r="D299" s="190">
        <v>1618.97</v>
      </c>
    </row>
    <row r="300" spans="1:4" s="2" customFormat="1" ht="12.75">
      <c r="A300" s="11">
        <v>14</v>
      </c>
      <c r="B300" s="22" t="s">
        <v>1321</v>
      </c>
      <c r="C300" s="19">
        <v>2015</v>
      </c>
      <c r="D300" s="190">
        <v>1618.97</v>
      </c>
    </row>
    <row r="301" spans="1:4" s="2" customFormat="1" ht="12.75">
      <c r="A301" s="11">
        <v>15</v>
      </c>
      <c r="B301" s="22" t="s">
        <v>1321</v>
      </c>
      <c r="C301" s="19">
        <v>2015</v>
      </c>
      <c r="D301" s="190">
        <v>1618.97</v>
      </c>
    </row>
    <row r="302" spans="1:4" s="2" customFormat="1" ht="12.75">
      <c r="A302" s="11">
        <v>16</v>
      </c>
      <c r="B302" s="22" t="s">
        <v>1321</v>
      </c>
      <c r="C302" s="19">
        <v>2015</v>
      </c>
      <c r="D302" s="190">
        <v>1618.97</v>
      </c>
    </row>
    <row r="303" spans="1:4" s="2" customFormat="1" ht="12.75">
      <c r="A303" s="11">
        <v>17</v>
      </c>
      <c r="B303" s="22" t="s">
        <v>1321</v>
      </c>
      <c r="C303" s="19">
        <v>2015</v>
      </c>
      <c r="D303" s="190">
        <v>1618.97</v>
      </c>
    </row>
    <row r="304" spans="1:4" s="2" customFormat="1" ht="12.75">
      <c r="A304" s="11">
        <v>18</v>
      </c>
      <c r="B304" s="22" t="s">
        <v>1321</v>
      </c>
      <c r="C304" s="19">
        <v>2015</v>
      </c>
      <c r="D304" s="190">
        <v>1618.97</v>
      </c>
    </row>
    <row r="305" spans="1:4" s="2" customFormat="1" ht="12.75">
      <c r="A305" s="11">
        <v>19</v>
      </c>
      <c r="B305" s="22" t="s">
        <v>1321</v>
      </c>
      <c r="C305" s="19">
        <v>2015</v>
      </c>
      <c r="D305" s="190">
        <v>1618.97</v>
      </c>
    </row>
    <row r="306" spans="1:4" s="2" customFormat="1" ht="12.75">
      <c r="A306" s="11">
        <v>20</v>
      </c>
      <c r="B306" s="22" t="s">
        <v>1321</v>
      </c>
      <c r="C306" s="19">
        <v>2015</v>
      </c>
      <c r="D306" s="190">
        <v>1618.97</v>
      </c>
    </row>
    <row r="307" spans="1:4" s="2" customFormat="1" ht="12.75">
      <c r="A307" s="11">
        <v>21</v>
      </c>
      <c r="B307" s="22" t="s">
        <v>1321</v>
      </c>
      <c r="C307" s="19">
        <v>2015</v>
      </c>
      <c r="D307" s="190">
        <v>1618.97</v>
      </c>
    </row>
    <row r="308" spans="1:4" s="2" customFormat="1" ht="12.75">
      <c r="A308" s="11">
        <v>22</v>
      </c>
      <c r="B308" s="22" t="s">
        <v>1321</v>
      </c>
      <c r="C308" s="19">
        <v>2015</v>
      </c>
      <c r="D308" s="190">
        <v>1618.97</v>
      </c>
    </row>
    <row r="309" spans="1:4" s="2" customFormat="1" ht="12.75">
      <c r="A309" s="11">
        <v>23</v>
      </c>
      <c r="B309" s="22" t="s">
        <v>1321</v>
      </c>
      <c r="C309" s="19">
        <v>2015</v>
      </c>
      <c r="D309" s="190">
        <v>1618.97</v>
      </c>
    </row>
    <row r="310" spans="1:4" s="2" customFormat="1" ht="12.75">
      <c r="A310" s="11">
        <v>24</v>
      </c>
      <c r="B310" s="22" t="s">
        <v>1321</v>
      </c>
      <c r="C310" s="19">
        <v>2015</v>
      </c>
      <c r="D310" s="190">
        <v>1618.97</v>
      </c>
    </row>
    <row r="311" spans="1:4" s="2" customFormat="1" ht="12.75">
      <c r="A311" s="11">
        <v>25</v>
      </c>
      <c r="B311" s="22" t="s">
        <v>1321</v>
      </c>
      <c r="C311" s="19">
        <v>2015</v>
      </c>
      <c r="D311" s="190">
        <v>1618.97</v>
      </c>
    </row>
    <row r="312" spans="1:4" s="2" customFormat="1" ht="12.75">
      <c r="A312" s="11">
        <v>46</v>
      </c>
      <c r="B312" s="22" t="s">
        <v>1322</v>
      </c>
      <c r="C312" s="19">
        <v>2018</v>
      </c>
      <c r="D312" s="190">
        <v>2012.9</v>
      </c>
    </row>
    <row r="313" spans="1:4" s="2" customFormat="1" ht="12.75">
      <c r="A313" s="11"/>
      <c r="B313" s="9" t="s">
        <v>151</v>
      </c>
      <c r="C313" s="11"/>
      <c r="D313" s="42">
        <f>SUM(D287:D312)</f>
        <v>54742.65000000002</v>
      </c>
    </row>
    <row r="314" spans="1:4" s="2" customFormat="1" ht="12.75">
      <c r="A314" s="560" t="s">
        <v>1041</v>
      </c>
      <c r="B314" s="560"/>
      <c r="C314" s="560"/>
      <c r="D314" s="560"/>
    </row>
    <row r="315" spans="1:4" s="2" customFormat="1" ht="12.75">
      <c r="A315" s="11">
        <v>1</v>
      </c>
      <c r="B315" s="22" t="s">
        <v>1043</v>
      </c>
      <c r="C315" s="19">
        <v>2015</v>
      </c>
      <c r="D315" s="190">
        <v>90774</v>
      </c>
    </row>
    <row r="316" spans="1:4" s="2" customFormat="1" ht="12.75">
      <c r="A316" s="11">
        <v>2</v>
      </c>
      <c r="B316" s="22" t="s">
        <v>1045</v>
      </c>
      <c r="C316" s="19">
        <v>2015</v>
      </c>
      <c r="D316" s="190">
        <f>310*20</f>
        <v>6200</v>
      </c>
    </row>
    <row r="317" spans="1:4" s="2" customFormat="1" ht="12.75">
      <c r="A317" s="11"/>
      <c r="B317" s="9"/>
      <c r="C317" s="11"/>
      <c r="D317" s="42">
        <f>SUM(D315:D316)</f>
        <v>96974</v>
      </c>
    </row>
    <row r="318" spans="1:4" ht="12.75">
      <c r="A318" s="557" t="s">
        <v>152</v>
      </c>
      <c r="B318" s="557"/>
      <c r="C318" s="557"/>
      <c r="D318" s="557"/>
    </row>
    <row r="319" spans="1:4" s="2" customFormat="1" ht="12.75">
      <c r="A319" s="11">
        <v>1</v>
      </c>
      <c r="B319" s="41" t="s">
        <v>900</v>
      </c>
      <c r="C319" s="11">
        <v>2014</v>
      </c>
      <c r="D319" s="226">
        <v>4996</v>
      </c>
    </row>
    <row r="320" spans="1:4" s="2" customFormat="1" ht="12.75">
      <c r="A320" s="11"/>
      <c r="B320" s="71" t="s">
        <v>151</v>
      </c>
      <c r="C320" s="11"/>
      <c r="D320" s="42">
        <f>SUM(D319:D319)</f>
        <v>4996</v>
      </c>
    </row>
    <row r="321" spans="1:4" s="2" customFormat="1" ht="12.75">
      <c r="A321" s="557" t="s">
        <v>157</v>
      </c>
      <c r="B321" s="557"/>
      <c r="C321" s="557"/>
      <c r="D321" s="557"/>
    </row>
    <row r="322" spans="1:4" s="2" customFormat="1" ht="12.75">
      <c r="A322" s="147">
        <v>1</v>
      </c>
      <c r="B322" s="41" t="s">
        <v>907</v>
      </c>
      <c r="C322" s="231">
        <v>2014</v>
      </c>
      <c r="D322" s="232">
        <v>5200</v>
      </c>
    </row>
    <row r="323" spans="1:4" s="2" customFormat="1" ht="12.75">
      <c r="A323" s="72"/>
      <c r="B323" s="9" t="s">
        <v>151</v>
      </c>
      <c r="C323" s="59"/>
      <c r="D323" s="73">
        <f>SUM(D322:D322)</f>
        <v>5200</v>
      </c>
    </row>
    <row r="324" spans="1:4" s="2" customFormat="1" ht="12.75">
      <c r="A324" s="557" t="s">
        <v>164</v>
      </c>
      <c r="B324" s="557"/>
      <c r="C324" s="557"/>
      <c r="D324" s="557"/>
    </row>
    <row r="325" spans="1:4" s="2" customFormat="1" ht="12.75">
      <c r="A325" s="154">
        <v>1</v>
      </c>
      <c r="B325" s="276" t="s">
        <v>1088</v>
      </c>
      <c r="C325" s="154">
        <v>2015</v>
      </c>
      <c r="D325" s="277">
        <v>1800</v>
      </c>
    </row>
    <row r="326" spans="1:4" s="2" customFormat="1" ht="12.75">
      <c r="A326" s="189">
        <v>2</v>
      </c>
      <c r="B326" s="276" t="s">
        <v>1089</v>
      </c>
      <c r="C326" s="154">
        <v>2015</v>
      </c>
      <c r="D326" s="277">
        <v>3490</v>
      </c>
    </row>
    <row r="327" spans="1:4" s="2" customFormat="1" ht="12.75">
      <c r="A327" s="154">
        <v>3</v>
      </c>
      <c r="B327" s="276" t="s">
        <v>1090</v>
      </c>
      <c r="C327" s="154">
        <v>2016</v>
      </c>
      <c r="D327" s="277">
        <v>2200</v>
      </c>
    </row>
    <row r="328" spans="1:4" s="2" customFormat="1" ht="12.75">
      <c r="A328" s="189">
        <v>4</v>
      </c>
      <c r="B328" s="276" t="s">
        <v>1263</v>
      </c>
      <c r="C328" s="154">
        <v>2016</v>
      </c>
      <c r="D328" s="277">
        <v>3450</v>
      </c>
    </row>
    <row r="329" spans="1:4" s="2" customFormat="1" ht="12.75">
      <c r="A329" s="154">
        <v>5</v>
      </c>
      <c r="B329" s="276" t="s">
        <v>1264</v>
      </c>
      <c r="C329" s="154">
        <v>2016</v>
      </c>
      <c r="D329" s="277">
        <v>1100</v>
      </c>
    </row>
    <row r="330" spans="1:4" s="2" customFormat="1" ht="12.75">
      <c r="A330" s="189">
        <v>6</v>
      </c>
      <c r="B330" s="276" t="s">
        <v>1265</v>
      </c>
      <c r="C330" s="154">
        <v>2017</v>
      </c>
      <c r="D330" s="277">
        <v>283</v>
      </c>
    </row>
    <row r="331" spans="1:4" s="2" customFormat="1" ht="12.75">
      <c r="A331" s="154">
        <v>7</v>
      </c>
      <c r="B331" s="276" t="s">
        <v>1351</v>
      </c>
      <c r="C331" s="154">
        <v>2017</v>
      </c>
      <c r="D331" s="277">
        <v>1139</v>
      </c>
    </row>
    <row r="332" spans="1:4" s="2" customFormat="1" ht="12.75">
      <c r="A332" s="189">
        <v>8</v>
      </c>
      <c r="B332" s="276" t="s">
        <v>1352</v>
      </c>
      <c r="C332" s="154">
        <v>2017</v>
      </c>
      <c r="D332" s="277">
        <v>1490</v>
      </c>
    </row>
    <row r="333" spans="1:4" s="2" customFormat="1" ht="12.75">
      <c r="A333" s="154">
        <v>9</v>
      </c>
      <c r="B333" s="276" t="s">
        <v>1352</v>
      </c>
      <c r="C333" s="154">
        <v>2017</v>
      </c>
      <c r="D333" s="277">
        <v>1580</v>
      </c>
    </row>
    <row r="334" spans="1:4" s="2" customFormat="1" ht="12.75">
      <c r="A334" s="189">
        <v>10</v>
      </c>
      <c r="B334" s="276" t="s">
        <v>1352</v>
      </c>
      <c r="C334" s="154">
        <v>2017</v>
      </c>
      <c r="D334" s="277">
        <v>1500</v>
      </c>
    </row>
    <row r="335" spans="1:4" s="2" customFormat="1" ht="12.75">
      <c r="A335" s="147"/>
      <c r="B335" s="286" t="s">
        <v>151</v>
      </c>
      <c r="C335" s="147"/>
      <c r="D335" s="73">
        <f>SUM(D325:D334)</f>
        <v>18032</v>
      </c>
    </row>
    <row r="336" spans="1:4" s="2" customFormat="1" ht="12.75">
      <c r="A336" s="563" t="s">
        <v>190</v>
      </c>
      <c r="B336" s="563"/>
      <c r="C336" s="563"/>
      <c r="D336" s="563"/>
    </row>
    <row r="337" spans="1:4" s="2" customFormat="1" ht="12.75">
      <c r="A337" s="287">
        <v>1</v>
      </c>
      <c r="B337" s="288" t="s">
        <v>1266</v>
      </c>
      <c r="C337" s="287">
        <v>2017</v>
      </c>
      <c r="D337" s="289">
        <v>885</v>
      </c>
    </row>
    <row r="338" spans="1:4" s="2" customFormat="1" ht="12.75">
      <c r="A338" s="43"/>
      <c r="B338" s="32" t="s">
        <v>151</v>
      </c>
      <c r="C338" s="43"/>
      <c r="D338" s="46">
        <f>SUM(D337:D337)</f>
        <v>885</v>
      </c>
    </row>
    <row r="339" spans="1:4" ht="12.75">
      <c r="A339" s="557" t="s">
        <v>479</v>
      </c>
      <c r="B339" s="557"/>
      <c r="C339" s="557"/>
      <c r="D339" s="557"/>
    </row>
    <row r="340" spans="1:4" s="2" customFormat="1" ht="12.75">
      <c r="A340" s="54">
        <v>1</v>
      </c>
      <c r="B340" s="290" t="s">
        <v>1369</v>
      </c>
      <c r="C340" s="291">
        <v>2017</v>
      </c>
      <c r="D340" s="292">
        <v>499</v>
      </c>
    </row>
    <row r="341" spans="1:4" s="76" customFormat="1" ht="12.75">
      <c r="A341" s="11"/>
      <c r="B341" s="9" t="s">
        <v>151</v>
      </c>
      <c r="C341" s="11"/>
      <c r="D341" s="42">
        <f>SUM(D340:D340)</f>
        <v>499</v>
      </c>
    </row>
    <row r="342" spans="1:4" s="2" customFormat="1" ht="12.75">
      <c r="A342" s="557" t="s">
        <v>252</v>
      </c>
      <c r="B342" s="557"/>
      <c r="C342" s="557"/>
      <c r="D342" s="557"/>
    </row>
    <row r="343" spans="1:4" s="2" customFormat="1" ht="12.75">
      <c r="A343" s="11">
        <v>1</v>
      </c>
      <c r="B343" s="41" t="s">
        <v>1065</v>
      </c>
      <c r="C343" s="11">
        <v>2014</v>
      </c>
      <c r="D343" s="190">
        <v>1300</v>
      </c>
    </row>
    <row r="344" spans="1:4" s="2" customFormat="1" ht="12.75">
      <c r="A344" s="11">
        <v>2</v>
      </c>
      <c r="B344" s="41" t="s">
        <v>1098</v>
      </c>
      <c r="C344" s="11">
        <v>2016</v>
      </c>
      <c r="D344" s="190">
        <v>3000</v>
      </c>
    </row>
    <row r="345" spans="1:4" s="2" customFormat="1" ht="12.75">
      <c r="A345" s="11">
        <v>3</v>
      </c>
      <c r="B345" s="41" t="s">
        <v>1065</v>
      </c>
      <c r="C345" s="11">
        <v>2015</v>
      </c>
      <c r="D345" s="190">
        <v>1857.73</v>
      </c>
    </row>
    <row r="346" spans="1:4" s="2" customFormat="1" ht="12.75">
      <c r="A346" s="564" t="s">
        <v>151</v>
      </c>
      <c r="B346" s="564"/>
      <c r="C346" s="10"/>
      <c r="D346" s="42">
        <f>SUM(D343:D345)</f>
        <v>6157.73</v>
      </c>
    </row>
    <row r="347" spans="1:4" s="2" customFormat="1" ht="12.75">
      <c r="A347" s="557" t="s">
        <v>480</v>
      </c>
      <c r="B347" s="557"/>
      <c r="C347" s="557"/>
      <c r="D347" s="557"/>
    </row>
    <row r="348" spans="1:4" s="2" customFormat="1" ht="12.75">
      <c r="A348" s="54">
        <v>1</v>
      </c>
      <c r="B348" s="41" t="s">
        <v>1380</v>
      </c>
      <c r="C348" s="11">
        <v>2017</v>
      </c>
      <c r="D348" s="314">
        <v>2416.5</v>
      </c>
    </row>
    <row r="349" spans="1:4" s="2" customFormat="1" ht="12.75">
      <c r="A349" s="54">
        <v>2</v>
      </c>
      <c r="B349" s="41" t="s">
        <v>1380</v>
      </c>
      <c r="C349" s="11">
        <v>2018</v>
      </c>
      <c r="D349" s="314">
        <v>1699</v>
      </c>
    </row>
    <row r="350" spans="1:4" s="2" customFormat="1" ht="12.75">
      <c r="A350" s="11"/>
      <c r="B350" s="9" t="s">
        <v>151</v>
      </c>
      <c r="C350" s="11"/>
      <c r="D350" s="42">
        <f>SUM(D348:D349)</f>
        <v>4115.5</v>
      </c>
    </row>
    <row r="351" spans="1:4" s="2" customFormat="1" ht="12.75">
      <c r="A351" s="557" t="s">
        <v>481</v>
      </c>
      <c r="B351" s="557"/>
      <c r="C351" s="557"/>
      <c r="D351" s="557"/>
    </row>
    <row r="352" spans="1:4" s="2" customFormat="1" ht="12.75">
      <c r="A352" s="11">
        <v>1</v>
      </c>
      <c r="B352" s="22" t="s">
        <v>482</v>
      </c>
      <c r="C352" s="19">
        <v>2014</v>
      </c>
      <c r="D352" s="225">
        <v>2300</v>
      </c>
    </row>
    <row r="353" spans="1:4" s="2" customFormat="1" ht="12.75">
      <c r="A353" s="11"/>
      <c r="B353" s="71" t="s">
        <v>151</v>
      </c>
      <c r="C353" s="11"/>
      <c r="D353" s="42">
        <f>SUM(D352)</f>
        <v>2300</v>
      </c>
    </row>
    <row r="354" spans="1:4" s="2" customFormat="1" ht="12.75">
      <c r="A354" s="557" t="s">
        <v>267</v>
      </c>
      <c r="B354" s="557"/>
      <c r="C354" s="557"/>
      <c r="D354" s="557"/>
    </row>
    <row r="355" spans="1:4" s="2" customFormat="1" ht="12.75">
      <c r="A355" s="11">
        <v>1</v>
      </c>
      <c r="B355" s="22" t="s">
        <v>465</v>
      </c>
      <c r="C355" s="19">
        <v>2015</v>
      </c>
      <c r="D355" s="225">
        <v>115</v>
      </c>
    </row>
    <row r="356" spans="1:4" s="2" customFormat="1" ht="12.75">
      <c r="A356" s="11">
        <v>2</v>
      </c>
      <c r="B356" s="22" t="s">
        <v>939</v>
      </c>
      <c r="C356" s="19">
        <v>2015</v>
      </c>
      <c r="D356" s="225">
        <v>1300</v>
      </c>
    </row>
    <row r="357" spans="1:4" s="2" customFormat="1" ht="12.75">
      <c r="A357" s="11">
        <v>3</v>
      </c>
      <c r="B357" s="22" t="s">
        <v>939</v>
      </c>
      <c r="C357" s="19">
        <v>2015</v>
      </c>
      <c r="D357" s="225">
        <v>1300</v>
      </c>
    </row>
    <row r="358" spans="1:4" s="2" customFormat="1" ht="12.75">
      <c r="A358" s="11">
        <v>4</v>
      </c>
      <c r="B358" s="22" t="s">
        <v>940</v>
      </c>
      <c r="C358" s="19">
        <v>2015</v>
      </c>
      <c r="D358" s="225">
        <v>990</v>
      </c>
    </row>
    <row r="359" spans="1:4" s="2" customFormat="1" ht="12.75">
      <c r="A359" s="11">
        <v>5</v>
      </c>
      <c r="B359" s="22" t="s">
        <v>941</v>
      </c>
      <c r="C359" s="19">
        <v>2015</v>
      </c>
      <c r="D359" s="225">
        <v>770</v>
      </c>
    </row>
    <row r="360" spans="1:4" s="2" customFormat="1" ht="12.75">
      <c r="A360" s="11">
        <v>6</v>
      </c>
      <c r="B360" s="22" t="s">
        <v>941</v>
      </c>
      <c r="C360" s="19">
        <v>2015</v>
      </c>
      <c r="D360" s="225">
        <v>190</v>
      </c>
    </row>
    <row r="361" spans="1:4" s="2" customFormat="1" ht="12.75">
      <c r="A361" s="11">
        <v>7</v>
      </c>
      <c r="B361" s="22" t="s">
        <v>1101</v>
      </c>
      <c r="C361" s="19">
        <v>2015</v>
      </c>
      <c r="D361" s="225">
        <v>510</v>
      </c>
    </row>
    <row r="362" spans="1:4" s="2" customFormat="1" ht="12.75">
      <c r="A362" s="11">
        <v>8</v>
      </c>
      <c r="B362" s="22" t="s">
        <v>941</v>
      </c>
      <c r="C362" s="19">
        <v>2015</v>
      </c>
      <c r="D362" s="225">
        <v>900</v>
      </c>
    </row>
    <row r="363" spans="1:4" s="2" customFormat="1" ht="12.75">
      <c r="A363" s="11"/>
      <c r="B363" s="9" t="s">
        <v>151</v>
      </c>
      <c r="C363" s="11"/>
      <c r="D363" s="42">
        <f>SUM(D355:D362)</f>
        <v>6075</v>
      </c>
    </row>
    <row r="364" spans="1:4" s="2" customFormat="1" ht="12.75">
      <c r="A364" s="557" t="s">
        <v>1027</v>
      </c>
      <c r="B364" s="557"/>
      <c r="C364" s="557"/>
      <c r="D364" s="557"/>
    </row>
    <row r="365" spans="1:4" s="2" customFormat="1" ht="25.5">
      <c r="A365" s="11">
        <v>1</v>
      </c>
      <c r="B365" s="41" t="s">
        <v>1129</v>
      </c>
      <c r="C365" s="11">
        <v>2014</v>
      </c>
      <c r="D365" s="190">
        <v>938.99</v>
      </c>
    </row>
    <row r="366" spans="1:4" s="2" customFormat="1" ht="25.5">
      <c r="A366" s="11">
        <v>2</v>
      </c>
      <c r="B366" s="41" t="s">
        <v>1130</v>
      </c>
      <c r="C366" s="11">
        <v>2014</v>
      </c>
      <c r="D366" s="190">
        <v>845.06</v>
      </c>
    </row>
    <row r="367" spans="1:4" s="2" customFormat="1" ht="12.75">
      <c r="A367" s="11">
        <v>3</v>
      </c>
      <c r="B367" s="41" t="s">
        <v>1131</v>
      </c>
      <c r="C367" s="11">
        <v>2014</v>
      </c>
      <c r="D367" s="190">
        <v>340</v>
      </c>
    </row>
    <row r="368" spans="1:4" s="2" customFormat="1" ht="12.75">
      <c r="A368" s="11">
        <v>4</v>
      </c>
      <c r="B368" s="41" t="s">
        <v>1132</v>
      </c>
      <c r="C368" s="11">
        <v>2014</v>
      </c>
      <c r="D368" s="190">
        <v>338</v>
      </c>
    </row>
    <row r="369" spans="1:4" s="2" customFormat="1" ht="12.75">
      <c r="A369" s="11">
        <v>5</v>
      </c>
      <c r="B369" s="41" t="s">
        <v>1133</v>
      </c>
      <c r="C369" s="11">
        <v>2014</v>
      </c>
      <c r="D369" s="190">
        <v>177</v>
      </c>
    </row>
    <row r="370" spans="1:4" s="2" customFormat="1" ht="12.75">
      <c r="A370" s="11">
        <v>6</v>
      </c>
      <c r="B370" s="41" t="s">
        <v>1134</v>
      </c>
      <c r="C370" s="11">
        <v>2014</v>
      </c>
      <c r="D370" s="190">
        <v>118</v>
      </c>
    </row>
    <row r="371" spans="1:4" s="2" customFormat="1" ht="12.75">
      <c r="A371" s="11">
        <v>7</v>
      </c>
      <c r="B371" s="41" t="s">
        <v>1135</v>
      </c>
      <c r="C371" s="11">
        <v>2014</v>
      </c>
      <c r="D371" s="190">
        <v>897</v>
      </c>
    </row>
    <row r="372" spans="1:4" s="2" customFormat="1" ht="25.5">
      <c r="A372" s="11">
        <v>8</v>
      </c>
      <c r="B372" s="41" t="s">
        <v>1136</v>
      </c>
      <c r="C372" s="11">
        <v>2014</v>
      </c>
      <c r="D372" s="190">
        <v>232</v>
      </c>
    </row>
    <row r="373" spans="1:4" s="2" customFormat="1" ht="12.75">
      <c r="A373" s="11">
        <v>9</v>
      </c>
      <c r="B373" s="41" t="s">
        <v>1137</v>
      </c>
      <c r="C373" s="11">
        <v>2014</v>
      </c>
      <c r="D373" s="190">
        <v>58</v>
      </c>
    </row>
    <row r="374" spans="1:4" s="2" customFormat="1" ht="12.75">
      <c r="A374" s="11">
        <v>10</v>
      </c>
      <c r="B374" s="41" t="s">
        <v>1138</v>
      </c>
      <c r="C374" s="11">
        <v>2014</v>
      </c>
      <c r="D374" s="190">
        <v>87</v>
      </c>
    </row>
    <row r="375" spans="1:4" s="2" customFormat="1" ht="12.75">
      <c r="A375" s="11">
        <v>11</v>
      </c>
      <c r="B375" s="41" t="s">
        <v>1139</v>
      </c>
      <c r="C375" s="11">
        <v>2014</v>
      </c>
      <c r="D375" s="190">
        <v>398</v>
      </c>
    </row>
    <row r="376" spans="1:4" s="2" customFormat="1" ht="12.75">
      <c r="A376" s="11">
        <v>12</v>
      </c>
      <c r="B376" s="41" t="s">
        <v>1140</v>
      </c>
      <c r="C376" s="11">
        <v>2014</v>
      </c>
      <c r="D376" s="190">
        <v>174</v>
      </c>
    </row>
    <row r="377" spans="1:4" s="2" customFormat="1" ht="12.75">
      <c r="A377" s="11">
        <v>13</v>
      </c>
      <c r="B377" s="41" t="s">
        <v>1141</v>
      </c>
      <c r="C377" s="11">
        <v>2014</v>
      </c>
      <c r="D377" s="190">
        <v>490</v>
      </c>
    </row>
    <row r="378" spans="1:4" s="2" customFormat="1" ht="12.75">
      <c r="A378" s="11">
        <v>14</v>
      </c>
      <c r="B378" s="41" t="s">
        <v>1283</v>
      </c>
      <c r="C378" s="11">
        <v>2014</v>
      </c>
      <c r="D378" s="190">
        <v>342</v>
      </c>
    </row>
    <row r="379" spans="1:4" s="2" customFormat="1" ht="12.75">
      <c r="A379" s="11">
        <v>15</v>
      </c>
      <c r="B379" s="41" t="s">
        <v>1142</v>
      </c>
      <c r="C379" s="11">
        <v>2015</v>
      </c>
      <c r="D379" s="190">
        <v>99</v>
      </c>
    </row>
    <row r="380" spans="1:4" s="2" customFormat="1" ht="12.75">
      <c r="A380" s="11">
        <v>16</v>
      </c>
      <c r="B380" s="41" t="s">
        <v>1143</v>
      </c>
      <c r="C380" s="11">
        <v>2015</v>
      </c>
      <c r="D380" s="190">
        <v>1299</v>
      </c>
    </row>
    <row r="381" spans="1:4" s="2" customFormat="1" ht="12.75">
      <c r="A381" s="11">
        <v>17</v>
      </c>
      <c r="B381" s="41" t="s">
        <v>1284</v>
      </c>
      <c r="C381" s="11">
        <v>2015</v>
      </c>
      <c r="D381" s="190">
        <v>949</v>
      </c>
    </row>
    <row r="382" spans="1:4" s="2" customFormat="1" ht="25.5">
      <c r="A382" s="11">
        <v>18</v>
      </c>
      <c r="B382" s="41" t="s">
        <v>1144</v>
      </c>
      <c r="C382" s="11">
        <v>2015</v>
      </c>
      <c r="D382" s="190">
        <v>49.99</v>
      </c>
    </row>
    <row r="383" spans="1:4" s="2" customFormat="1" ht="25.5">
      <c r="A383" s="11">
        <v>19</v>
      </c>
      <c r="B383" s="41" t="s">
        <v>1145</v>
      </c>
      <c r="C383" s="11">
        <v>2015</v>
      </c>
      <c r="D383" s="190">
        <v>627.3</v>
      </c>
    </row>
    <row r="384" spans="1:4" s="2" customFormat="1" ht="25.5">
      <c r="A384" s="11">
        <v>20</v>
      </c>
      <c r="B384" s="41" t="s">
        <v>1146</v>
      </c>
      <c r="C384" s="11">
        <v>2015</v>
      </c>
      <c r="D384" s="190">
        <v>2952</v>
      </c>
    </row>
    <row r="385" spans="1:4" s="2" customFormat="1" ht="25.5">
      <c r="A385" s="11">
        <v>21</v>
      </c>
      <c r="B385" s="41" t="s">
        <v>1147</v>
      </c>
      <c r="C385" s="11">
        <v>2016</v>
      </c>
      <c r="D385" s="190">
        <v>139</v>
      </c>
    </row>
    <row r="386" spans="1:4" s="2" customFormat="1" ht="12.75">
      <c r="A386" s="11">
        <v>22</v>
      </c>
      <c r="B386" s="41" t="s">
        <v>1148</v>
      </c>
      <c r="C386" s="11">
        <v>2016</v>
      </c>
      <c r="D386" s="190">
        <v>1359</v>
      </c>
    </row>
    <row r="387" spans="1:4" s="2" customFormat="1" ht="12.75">
      <c r="A387" s="11">
        <v>23</v>
      </c>
      <c r="B387" s="41" t="s">
        <v>1285</v>
      </c>
      <c r="C387" s="11">
        <v>2017</v>
      </c>
      <c r="D387" s="190">
        <v>2000</v>
      </c>
    </row>
    <row r="388" spans="1:4" s="2" customFormat="1" ht="25.5">
      <c r="A388" s="11">
        <v>24</v>
      </c>
      <c r="B388" s="41" t="s">
        <v>1286</v>
      </c>
      <c r="C388" s="11">
        <v>2017</v>
      </c>
      <c r="D388" s="190">
        <v>480</v>
      </c>
    </row>
    <row r="389" spans="1:4" s="2" customFormat="1" ht="12.75">
      <c r="A389" s="11">
        <v>25</v>
      </c>
      <c r="B389" s="41" t="s">
        <v>1392</v>
      </c>
      <c r="C389" s="11">
        <v>2017</v>
      </c>
      <c r="D389" s="190">
        <v>2099</v>
      </c>
    </row>
    <row r="390" spans="1:4" s="2" customFormat="1" ht="12.75">
      <c r="A390" s="11">
        <v>26</v>
      </c>
      <c r="B390" s="41" t="s">
        <v>1393</v>
      </c>
      <c r="C390" s="11">
        <v>2017</v>
      </c>
      <c r="D390" s="190">
        <v>279</v>
      </c>
    </row>
    <row r="391" spans="1:4" s="2" customFormat="1" ht="12.75">
      <c r="A391" s="11">
        <v>27</v>
      </c>
      <c r="B391" s="41" t="s">
        <v>1394</v>
      </c>
      <c r="C391" s="11">
        <v>2018</v>
      </c>
      <c r="D391" s="190">
        <v>440</v>
      </c>
    </row>
    <row r="392" spans="1:4" s="2" customFormat="1" ht="12.75">
      <c r="A392" s="11">
        <v>28</v>
      </c>
      <c r="B392" s="41" t="s">
        <v>1395</v>
      </c>
      <c r="C392" s="11">
        <v>2018</v>
      </c>
      <c r="D392" s="190">
        <v>294</v>
      </c>
    </row>
    <row r="393" spans="1:4" s="2" customFormat="1" ht="12.75">
      <c r="A393" s="11">
        <v>29</v>
      </c>
      <c r="B393" s="41" t="s">
        <v>1396</v>
      </c>
      <c r="C393" s="11">
        <v>2018</v>
      </c>
      <c r="D393" s="190">
        <v>569.94</v>
      </c>
    </row>
    <row r="394" spans="1:4" s="2" customFormat="1" ht="12.75">
      <c r="A394" s="11"/>
      <c r="B394" s="9" t="s">
        <v>151</v>
      </c>
      <c r="C394" s="11"/>
      <c r="D394" s="42">
        <f>SUM(D365:D393)</f>
        <v>19071.28</v>
      </c>
    </row>
    <row r="395" spans="1:4" s="2" customFormat="1" ht="12.75">
      <c r="A395" s="557" t="s">
        <v>1028</v>
      </c>
      <c r="B395" s="557"/>
      <c r="C395" s="557"/>
      <c r="D395" s="557"/>
    </row>
    <row r="396" spans="1:4" s="2" customFormat="1" ht="12.75" customHeight="1">
      <c r="A396" s="11">
        <v>1</v>
      </c>
      <c r="B396" s="41" t="s">
        <v>489</v>
      </c>
      <c r="C396" s="11">
        <v>2014</v>
      </c>
      <c r="D396" s="314">
        <v>1698</v>
      </c>
    </row>
    <row r="397" spans="1:4" s="2" customFormat="1" ht="12.75" customHeight="1">
      <c r="A397" s="11">
        <v>2</v>
      </c>
      <c r="B397" s="41" t="s">
        <v>954</v>
      </c>
      <c r="C397" s="11">
        <v>2014</v>
      </c>
      <c r="D397" s="314">
        <v>369</v>
      </c>
    </row>
    <row r="398" spans="1:4" s="2" customFormat="1" ht="12.75" customHeight="1">
      <c r="A398" s="11">
        <v>3</v>
      </c>
      <c r="B398" s="41" t="s">
        <v>955</v>
      </c>
      <c r="C398" s="11">
        <v>2013</v>
      </c>
      <c r="D398" s="314">
        <v>378.84</v>
      </c>
    </row>
    <row r="399" spans="1:4" s="2" customFormat="1" ht="12.75" customHeight="1">
      <c r="A399" s="11">
        <v>4</v>
      </c>
      <c r="B399" s="41" t="s">
        <v>956</v>
      </c>
      <c r="C399" s="11">
        <v>2014</v>
      </c>
      <c r="D399" s="314">
        <v>3399</v>
      </c>
    </row>
    <row r="400" spans="1:4" s="2" customFormat="1" ht="12.75" customHeight="1">
      <c r="A400" s="11">
        <v>5</v>
      </c>
      <c r="B400" s="41" t="s">
        <v>958</v>
      </c>
      <c r="C400" s="11">
        <v>2014</v>
      </c>
      <c r="D400" s="314">
        <v>319</v>
      </c>
    </row>
    <row r="401" spans="1:4" s="2" customFormat="1" ht="12.75" customHeight="1">
      <c r="A401" s="11">
        <v>6</v>
      </c>
      <c r="B401" s="41" t="s">
        <v>958</v>
      </c>
      <c r="C401" s="11">
        <v>2014</v>
      </c>
      <c r="D401" s="314">
        <v>319</v>
      </c>
    </row>
    <row r="402" spans="1:4" s="2" customFormat="1" ht="12.75" customHeight="1">
      <c r="A402" s="11">
        <v>7</v>
      </c>
      <c r="B402" s="41" t="s">
        <v>957</v>
      </c>
      <c r="C402" s="11">
        <v>2014</v>
      </c>
      <c r="D402" s="314">
        <v>736</v>
      </c>
    </row>
    <row r="403" spans="1:4" s="2" customFormat="1" ht="12.75" customHeight="1">
      <c r="A403" s="11">
        <v>8</v>
      </c>
      <c r="B403" s="41" t="s">
        <v>957</v>
      </c>
      <c r="C403" s="11">
        <v>2014</v>
      </c>
      <c r="D403" s="314">
        <v>1049</v>
      </c>
    </row>
    <row r="404" spans="1:4" s="2" customFormat="1" ht="12.75" customHeight="1">
      <c r="A404" s="11">
        <v>9</v>
      </c>
      <c r="B404" s="204" t="s">
        <v>959</v>
      </c>
      <c r="C404" s="138">
        <v>2015</v>
      </c>
      <c r="D404" s="314">
        <v>2644.5</v>
      </c>
    </row>
    <row r="405" spans="1:4" s="2" customFormat="1" ht="12.75" customHeight="1">
      <c r="A405" s="11">
        <v>10</v>
      </c>
      <c r="B405" s="204" t="s">
        <v>960</v>
      </c>
      <c r="C405" s="138">
        <v>2015</v>
      </c>
      <c r="D405" s="314">
        <v>1769.97</v>
      </c>
    </row>
    <row r="406" spans="1:4" s="2" customFormat="1" ht="12.75" customHeight="1">
      <c r="A406" s="11">
        <v>11</v>
      </c>
      <c r="B406" s="204" t="s">
        <v>961</v>
      </c>
      <c r="C406" s="138">
        <v>2015</v>
      </c>
      <c r="D406" s="314">
        <v>490.35</v>
      </c>
    </row>
    <row r="407" spans="1:4" s="2" customFormat="1" ht="12.75" customHeight="1">
      <c r="A407" s="11">
        <v>12</v>
      </c>
      <c r="B407" s="204" t="s">
        <v>961</v>
      </c>
      <c r="C407" s="138">
        <v>2015</v>
      </c>
      <c r="D407" s="314">
        <v>315</v>
      </c>
    </row>
    <row r="408" spans="1:4" s="2" customFormat="1" ht="12.75" customHeight="1">
      <c r="A408" s="11">
        <v>13</v>
      </c>
      <c r="B408" s="204" t="s">
        <v>961</v>
      </c>
      <c r="C408" s="138">
        <v>2015</v>
      </c>
      <c r="D408" s="314">
        <v>116.85</v>
      </c>
    </row>
    <row r="409" spans="1:4" s="2" customFormat="1" ht="12.75" customHeight="1">
      <c r="A409" s="11">
        <v>14</v>
      </c>
      <c r="B409" s="204" t="s">
        <v>961</v>
      </c>
      <c r="C409" s="138">
        <v>2015</v>
      </c>
      <c r="D409" s="314">
        <v>848.7</v>
      </c>
    </row>
    <row r="410" spans="1:4" s="2" customFormat="1" ht="12.75" customHeight="1">
      <c r="A410" s="11">
        <v>15</v>
      </c>
      <c r="B410" s="204" t="s">
        <v>961</v>
      </c>
      <c r="C410" s="138">
        <v>2015</v>
      </c>
      <c r="D410" s="314">
        <v>972</v>
      </c>
    </row>
    <row r="411" spans="1:4" s="2" customFormat="1" ht="12.75" customHeight="1">
      <c r="A411" s="11">
        <v>16</v>
      </c>
      <c r="B411" s="204" t="s">
        <v>961</v>
      </c>
      <c r="C411" s="138">
        <v>2015</v>
      </c>
      <c r="D411" s="314">
        <v>972</v>
      </c>
    </row>
    <row r="412" spans="1:4" s="2" customFormat="1" ht="12.75" customHeight="1">
      <c r="A412" s="11">
        <v>17</v>
      </c>
      <c r="B412" s="204" t="s">
        <v>961</v>
      </c>
      <c r="C412" s="138">
        <v>2015</v>
      </c>
      <c r="D412" s="314">
        <v>1404</v>
      </c>
    </row>
    <row r="413" spans="1:4" s="2" customFormat="1" ht="12.75" customHeight="1">
      <c r="A413" s="11">
        <v>18</v>
      </c>
      <c r="B413" s="204" t="s">
        <v>961</v>
      </c>
      <c r="C413" s="138">
        <v>2015</v>
      </c>
      <c r="D413" s="314">
        <v>5940</v>
      </c>
    </row>
    <row r="414" spans="1:4" s="2" customFormat="1" ht="12.75" customHeight="1">
      <c r="A414" s="11">
        <v>19</v>
      </c>
      <c r="B414" s="204" t="s">
        <v>962</v>
      </c>
      <c r="C414" s="138">
        <v>2015</v>
      </c>
      <c r="D414" s="314">
        <v>269.9</v>
      </c>
    </row>
    <row r="415" spans="1:4" s="2" customFormat="1" ht="12.75" customHeight="1">
      <c r="A415" s="11">
        <v>20</v>
      </c>
      <c r="B415" s="204" t="s">
        <v>963</v>
      </c>
      <c r="C415" s="138">
        <v>2015</v>
      </c>
      <c r="D415" s="314">
        <v>681.84</v>
      </c>
    </row>
    <row r="416" spans="1:4" s="2" customFormat="1" ht="12.75" customHeight="1">
      <c r="A416" s="11">
        <v>21</v>
      </c>
      <c r="B416" s="204" t="s">
        <v>1154</v>
      </c>
      <c r="C416" s="138">
        <v>2015</v>
      </c>
      <c r="D416" s="314">
        <v>6156</v>
      </c>
    </row>
    <row r="417" spans="1:4" s="2" customFormat="1" ht="12.75" customHeight="1">
      <c r="A417" s="11">
        <v>22</v>
      </c>
      <c r="B417" s="204" t="s">
        <v>1155</v>
      </c>
      <c r="C417" s="138">
        <v>2015</v>
      </c>
      <c r="D417" s="314">
        <v>269.99</v>
      </c>
    </row>
    <row r="418" spans="1:4" s="2" customFormat="1" ht="12.75" customHeight="1">
      <c r="A418" s="11">
        <v>23</v>
      </c>
      <c r="B418" s="204" t="s">
        <v>962</v>
      </c>
      <c r="C418" s="138">
        <v>2015</v>
      </c>
      <c r="D418" s="314">
        <v>269.99</v>
      </c>
    </row>
    <row r="419" spans="1:4" s="2" customFormat="1" ht="12.75">
      <c r="A419" s="11">
        <v>24</v>
      </c>
      <c r="B419" s="204" t="s">
        <v>960</v>
      </c>
      <c r="C419" s="138">
        <v>2016</v>
      </c>
      <c r="D419" s="314">
        <v>4990</v>
      </c>
    </row>
    <row r="420" spans="1:4" s="2" customFormat="1" ht="12.75" customHeight="1">
      <c r="A420" s="11">
        <v>25</v>
      </c>
      <c r="B420" s="204" t="s">
        <v>1294</v>
      </c>
      <c r="C420" s="138">
        <v>2016</v>
      </c>
      <c r="D420" s="314">
        <v>1560</v>
      </c>
    </row>
    <row r="421" spans="1:4" s="2" customFormat="1" ht="12.75" customHeight="1">
      <c r="A421" s="11">
        <v>26</v>
      </c>
      <c r="B421" s="204" t="s">
        <v>488</v>
      </c>
      <c r="C421" s="138">
        <v>2015</v>
      </c>
      <c r="D421" s="314">
        <v>2438.01</v>
      </c>
    </row>
    <row r="422" spans="1:4" s="2" customFormat="1" ht="12.75" customHeight="1">
      <c r="A422" s="11">
        <v>27</v>
      </c>
      <c r="B422" s="204" t="s">
        <v>962</v>
      </c>
      <c r="C422" s="138">
        <v>2015</v>
      </c>
      <c r="D422" s="314">
        <v>307</v>
      </c>
    </row>
    <row r="423" spans="1:4" s="2" customFormat="1" ht="12.75" customHeight="1">
      <c r="A423" s="11">
        <v>28</v>
      </c>
      <c r="B423" s="204" t="s">
        <v>1295</v>
      </c>
      <c r="C423" s="138">
        <v>2016</v>
      </c>
      <c r="D423" s="314">
        <v>599</v>
      </c>
    </row>
    <row r="424" spans="1:4" s="2" customFormat="1" ht="12.75" customHeight="1">
      <c r="A424" s="11">
        <v>29</v>
      </c>
      <c r="B424" s="204" t="s">
        <v>1155</v>
      </c>
      <c r="C424" s="138">
        <v>2016</v>
      </c>
      <c r="D424" s="314">
        <v>498</v>
      </c>
    </row>
    <row r="425" spans="1:4" s="2" customFormat="1" ht="12.75" customHeight="1">
      <c r="A425" s="11">
        <v>30</v>
      </c>
      <c r="B425" s="204" t="s">
        <v>1156</v>
      </c>
      <c r="C425" s="138">
        <v>2016</v>
      </c>
      <c r="D425" s="314">
        <v>650</v>
      </c>
    </row>
    <row r="426" spans="1:4" s="2" customFormat="1" ht="12.75" customHeight="1">
      <c r="A426" s="11">
        <v>31</v>
      </c>
      <c r="B426" s="204" t="s">
        <v>1296</v>
      </c>
      <c r="C426" s="138">
        <v>2016</v>
      </c>
      <c r="D426" s="314">
        <v>2399</v>
      </c>
    </row>
    <row r="427" spans="1:4" s="2" customFormat="1" ht="12.75" customHeight="1">
      <c r="A427" s="11">
        <v>32</v>
      </c>
      <c r="B427" s="204" t="s">
        <v>1297</v>
      </c>
      <c r="C427" s="138">
        <v>2016</v>
      </c>
      <c r="D427" s="314">
        <v>1000</v>
      </c>
    </row>
    <row r="428" spans="1:4" s="2" customFormat="1" ht="12.75">
      <c r="A428" s="11"/>
      <c r="B428" s="9" t="s">
        <v>151</v>
      </c>
      <c r="C428" s="11"/>
      <c r="D428" s="42">
        <f>SUM(D396:D427)</f>
        <v>45829.94000000001</v>
      </c>
    </row>
    <row r="429" spans="1:4" s="2" customFormat="1" ht="12.75">
      <c r="A429" s="557" t="s">
        <v>1029</v>
      </c>
      <c r="B429" s="557"/>
      <c r="C429" s="557"/>
      <c r="D429" s="557"/>
    </row>
    <row r="430" spans="1:4" s="2" customFormat="1" ht="12.75">
      <c r="A430" s="11">
        <v>1</v>
      </c>
      <c r="B430" s="41" t="s">
        <v>491</v>
      </c>
      <c r="C430" s="11">
        <v>2013</v>
      </c>
      <c r="D430" s="190">
        <v>2650</v>
      </c>
    </row>
    <row r="431" spans="1:4" s="2" customFormat="1" ht="12.75">
      <c r="A431" s="11">
        <v>2</v>
      </c>
      <c r="B431" s="41" t="s">
        <v>492</v>
      </c>
      <c r="C431" s="11">
        <v>2013</v>
      </c>
      <c r="D431" s="190">
        <v>10475.2</v>
      </c>
    </row>
    <row r="432" spans="1:4" s="2" customFormat="1" ht="12.75">
      <c r="A432" s="11">
        <v>3</v>
      </c>
      <c r="B432" s="41" t="s">
        <v>964</v>
      </c>
      <c r="C432" s="11">
        <v>2014</v>
      </c>
      <c r="D432" s="190">
        <v>6675.5</v>
      </c>
    </row>
    <row r="433" spans="1:4" s="2" customFormat="1" ht="12.75">
      <c r="A433" s="11">
        <v>4</v>
      </c>
      <c r="B433" s="41" t="s">
        <v>965</v>
      </c>
      <c r="C433" s="11">
        <v>2014</v>
      </c>
      <c r="D433" s="190">
        <v>7197</v>
      </c>
    </row>
    <row r="434" spans="1:4" s="2" customFormat="1" ht="12.75">
      <c r="A434" s="11">
        <v>5</v>
      </c>
      <c r="B434" s="41" t="s">
        <v>1172</v>
      </c>
      <c r="C434" s="11">
        <v>2014</v>
      </c>
      <c r="D434" s="190">
        <v>5720</v>
      </c>
    </row>
    <row r="435" spans="1:4" s="2" customFormat="1" ht="12.75">
      <c r="A435" s="11">
        <v>6</v>
      </c>
      <c r="B435" s="41" t="s">
        <v>1176</v>
      </c>
      <c r="C435" s="11">
        <v>2014</v>
      </c>
      <c r="D435" s="190">
        <v>1980</v>
      </c>
    </row>
    <row r="436" spans="1:4" s="2" customFormat="1" ht="12.75">
      <c r="A436" s="11">
        <v>7</v>
      </c>
      <c r="B436" s="41" t="s">
        <v>1186</v>
      </c>
      <c r="C436" s="11">
        <v>2014</v>
      </c>
      <c r="D436" s="190">
        <v>4134</v>
      </c>
    </row>
    <row r="437" spans="1:4" s="2" customFormat="1" ht="12.75">
      <c r="A437" s="11">
        <v>8</v>
      </c>
      <c r="B437" s="41" t="s">
        <v>1174</v>
      </c>
      <c r="C437" s="11">
        <v>2014</v>
      </c>
      <c r="D437" s="190">
        <v>1499</v>
      </c>
    </row>
    <row r="438" spans="1:4" s="2" customFormat="1" ht="12.75">
      <c r="A438" s="11">
        <v>9</v>
      </c>
      <c r="B438" s="41" t="s">
        <v>1177</v>
      </c>
      <c r="C438" s="11">
        <v>2014</v>
      </c>
      <c r="D438" s="190">
        <v>11000</v>
      </c>
    </row>
    <row r="439" spans="1:4" s="2" customFormat="1" ht="12.75">
      <c r="A439" s="11">
        <v>10</v>
      </c>
      <c r="B439" s="204" t="s">
        <v>1175</v>
      </c>
      <c r="C439" s="11">
        <v>2014</v>
      </c>
      <c r="D439" s="190">
        <v>2280</v>
      </c>
    </row>
    <row r="440" spans="1:4" s="2" customFormat="1" ht="12.75">
      <c r="A440" s="11">
        <v>11</v>
      </c>
      <c r="B440" s="41" t="s">
        <v>1402</v>
      </c>
      <c r="C440" s="11">
        <v>2016</v>
      </c>
      <c r="D440" s="190">
        <v>17200</v>
      </c>
    </row>
    <row r="441" spans="1:4" s="2" customFormat="1" ht="12.75">
      <c r="A441" s="11">
        <v>12</v>
      </c>
      <c r="B441" s="41" t="s">
        <v>1403</v>
      </c>
      <c r="C441" s="11">
        <v>2016</v>
      </c>
      <c r="D441" s="190">
        <v>3000</v>
      </c>
    </row>
    <row r="442" spans="1:4" s="2" customFormat="1" ht="12.75">
      <c r="A442" s="11">
        <v>13</v>
      </c>
      <c r="B442" s="41" t="s">
        <v>1404</v>
      </c>
      <c r="C442" s="11">
        <v>2016</v>
      </c>
      <c r="D442" s="190">
        <v>2900</v>
      </c>
    </row>
    <row r="443" spans="1:4" s="2" customFormat="1" ht="12.75">
      <c r="A443" s="11">
        <v>14</v>
      </c>
      <c r="B443" s="41" t="s">
        <v>1405</v>
      </c>
      <c r="C443" s="11">
        <v>2017</v>
      </c>
      <c r="D443" s="190">
        <v>1789</v>
      </c>
    </row>
    <row r="444" spans="1:4" s="2" customFormat="1" ht="12.75">
      <c r="A444" s="11">
        <v>15</v>
      </c>
      <c r="B444" s="41" t="s">
        <v>1406</v>
      </c>
      <c r="C444" s="11">
        <v>2017</v>
      </c>
      <c r="D444" s="190">
        <v>1099</v>
      </c>
    </row>
    <row r="445" spans="1:4" s="2" customFormat="1" ht="12.75">
      <c r="A445" s="11">
        <v>16</v>
      </c>
      <c r="B445" s="41" t="s">
        <v>1405</v>
      </c>
      <c r="C445" s="11">
        <v>2017</v>
      </c>
      <c r="D445" s="190">
        <v>1789</v>
      </c>
    </row>
    <row r="446" spans="1:4" s="2" customFormat="1" ht="12.75">
      <c r="A446" s="11">
        <v>17</v>
      </c>
      <c r="B446" s="41" t="s">
        <v>1407</v>
      </c>
      <c r="C446" s="11">
        <v>2017</v>
      </c>
      <c r="D446" s="190">
        <v>2460</v>
      </c>
    </row>
    <row r="447" spans="1:4" s="2" customFormat="1" ht="12.75">
      <c r="A447" s="11">
        <v>18</v>
      </c>
      <c r="B447" s="41" t="s">
        <v>1411</v>
      </c>
      <c r="C447" s="11">
        <v>2017</v>
      </c>
      <c r="D447" s="190">
        <v>2600</v>
      </c>
    </row>
    <row r="448" spans="1:4" s="2" customFormat="1" ht="12.75">
      <c r="A448" s="11"/>
      <c r="B448" s="9" t="s">
        <v>151</v>
      </c>
      <c r="C448" s="11"/>
      <c r="D448" s="42">
        <f>SUM(D430:D447)</f>
        <v>86447.7</v>
      </c>
    </row>
    <row r="449" spans="1:4" s="2" customFormat="1" ht="12.75">
      <c r="A449" s="557" t="s">
        <v>1030</v>
      </c>
      <c r="B449" s="557"/>
      <c r="C449" s="557"/>
      <c r="D449" s="557"/>
    </row>
    <row r="450" spans="1:4" s="2" customFormat="1" ht="12.75">
      <c r="A450" s="11">
        <v>1</v>
      </c>
      <c r="B450" s="198" t="s">
        <v>494</v>
      </c>
      <c r="C450" s="19">
        <v>2014</v>
      </c>
      <c r="D450" s="310">
        <v>1749</v>
      </c>
    </row>
    <row r="451" spans="1:4" s="2" customFormat="1" ht="12.75">
      <c r="A451" s="11">
        <v>2</v>
      </c>
      <c r="B451" s="198" t="s">
        <v>1444</v>
      </c>
      <c r="C451" s="19">
        <v>2018</v>
      </c>
      <c r="D451" s="310">
        <v>598</v>
      </c>
    </row>
    <row r="452" spans="1:4" s="2" customFormat="1" ht="12.75">
      <c r="A452" s="11">
        <v>3</v>
      </c>
      <c r="B452" s="198" t="s">
        <v>1445</v>
      </c>
      <c r="C452" s="19">
        <v>2018</v>
      </c>
      <c r="D452" s="310">
        <v>2799.99</v>
      </c>
    </row>
    <row r="453" spans="1:4" s="2" customFormat="1" ht="12.75">
      <c r="A453" s="11">
        <v>4</v>
      </c>
      <c r="B453" s="198" t="s">
        <v>1446</v>
      </c>
      <c r="C453" s="19">
        <v>2018</v>
      </c>
      <c r="D453" s="310">
        <v>219</v>
      </c>
    </row>
    <row r="454" spans="1:4" s="2" customFormat="1" ht="12.75">
      <c r="A454" s="11"/>
      <c r="B454" s="9" t="s">
        <v>151</v>
      </c>
      <c r="C454" s="11"/>
      <c r="D454" s="42">
        <f>SUM(D450:D453)</f>
        <v>5365.99</v>
      </c>
    </row>
    <row r="455" spans="1:4" s="2" customFormat="1" ht="12.75">
      <c r="A455" s="557" t="s">
        <v>1031</v>
      </c>
      <c r="B455" s="557"/>
      <c r="C455" s="557"/>
      <c r="D455" s="557"/>
    </row>
    <row r="456" spans="1:4" s="2" customFormat="1" ht="12.75">
      <c r="A456" s="11">
        <v>1</v>
      </c>
      <c r="B456" s="22" t="s">
        <v>484</v>
      </c>
      <c r="C456" s="19">
        <v>2014</v>
      </c>
      <c r="D456" s="225">
        <v>1752</v>
      </c>
    </row>
    <row r="457" spans="1:4" s="2" customFormat="1" ht="12.75">
      <c r="A457" s="11">
        <v>2</v>
      </c>
      <c r="B457" s="22" t="s">
        <v>484</v>
      </c>
      <c r="C457" s="19">
        <v>2014</v>
      </c>
      <c r="D457" s="225">
        <v>1569.02</v>
      </c>
    </row>
    <row r="458" spans="1:4" s="2" customFormat="1" ht="12.75">
      <c r="A458" s="11">
        <v>3</v>
      </c>
      <c r="B458" s="22" t="s">
        <v>498</v>
      </c>
      <c r="C458" s="19">
        <v>2014</v>
      </c>
      <c r="D458" s="225">
        <v>492.93</v>
      </c>
    </row>
    <row r="459" spans="1:4" s="2" customFormat="1" ht="12.75">
      <c r="A459" s="11">
        <v>4</v>
      </c>
      <c r="B459" s="22" t="s">
        <v>496</v>
      </c>
      <c r="C459" s="19">
        <v>2014</v>
      </c>
      <c r="D459" s="225">
        <v>1797.23</v>
      </c>
    </row>
    <row r="460" spans="1:4" s="2" customFormat="1" ht="12.75">
      <c r="A460" s="11">
        <v>5</v>
      </c>
      <c r="B460" s="22" t="s">
        <v>496</v>
      </c>
      <c r="C460" s="19">
        <v>2015</v>
      </c>
      <c r="D460" s="225">
        <v>2150</v>
      </c>
    </row>
    <row r="461" spans="1:4" s="2" customFormat="1" ht="12.75">
      <c r="A461" s="11">
        <v>6</v>
      </c>
      <c r="B461" s="22" t="s">
        <v>1182</v>
      </c>
      <c r="C461" s="19">
        <v>2016</v>
      </c>
      <c r="D461" s="225">
        <v>1700</v>
      </c>
    </row>
    <row r="462" spans="1:4" s="2" customFormat="1" ht="12.75">
      <c r="A462" s="11">
        <v>7</v>
      </c>
      <c r="B462" s="22" t="s">
        <v>1102</v>
      </c>
      <c r="C462" s="19">
        <v>2016</v>
      </c>
      <c r="D462" s="225">
        <v>318</v>
      </c>
    </row>
    <row r="463" spans="1:4" s="2" customFormat="1" ht="12.75">
      <c r="A463" s="11">
        <v>8</v>
      </c>
      <c r="B463" s="22" t="s">
        <v>497</v>
      </c>
      <c r="C463" s="19">
        <v>2016</v>
      </c>
      <c r="D463" s="225">
        <v>1462.78</v>
      </c>
    </row>
    <row r="464" spans="1:4" s="2" customFormat="1" ht="12.75">
      <c r="A464" s="11">
        <v>9</v>
      </c>
      <c r="B464" s="22" t="s">
        <v>1183</v>
      </c>
      <c r="C464" s="19">
        <v>2015</v>
      </c>
      <c r="D464" s="225">
        <v>1100</v>
      </c>
    </row>
    <row r="465" spans="1:4" s="2" customFormat="1" ht="12.75">
      <c r="A465" s="11">
        <v>10</v>
      </c>
      <c r="B465" s="22" t="s">
        <v>1180</v>
      </c>
      <c r="C465" s="19">
        <v>2016</v>
      </c>
      <c r="D465" s="225">
        <v>699.98</v>
      </c>
    </row>
    <row r="466" spans="1:4" s="2" customFormat="1" ht="12.75">
      <c r="A466" s="11">
        <v>11</v>
      </c>
      <c r="B466" s="22" t="s">
        <v>1449</v>
      </c>
      <c r="C466" s="19">
        <v>2018</v>
      </c>
      <c r="D466" s="225">
        <v>7050</v>
      </c>
    </row>
    <row r="467" spans="1:4" s="2" customFormat="1" ht="12.75">
      <c r="A467" s="11">
        <v>12</v>
      </c>
      <c r="B467" s="22" t="s">
        <v>1450</v>
      </c>
      <c r="C467" s="19">
        <v>2018</v>
      </c>
      <c r="D467" s="225">
        <v>3400</v>
      </c>
    </row>
    <row r="468" spans="1:4" s="2" customFormat="1" ht="12.75">
      <c r="A468" s="11"/>
      <c r="B468" s="9" t="s">
        <v>151</v>
      </c>
      <c r="C468" s="11"/>
      <c r="D468" s="42">
        <f>SUM(D456:D467)</f>
        <v>23491.940000000002</v>
      </c>
    </row>
    <row r="469" spans="1:4" s="2" customFormat="1" ht="12.75">
      <c r="A469" s="557" t="s">
        <v>1207</v>
      </c>
      <c r="B469" s="557"/>
      <c r="C469" s="557"/>
      <c r="D469" s="557"/>
    </row>
    <row r="470" spans="1:4" s="2" customFormat="1" ht="12.75">
      <c r="A470" s="11">
        <v>1</v>
      </c>
      <c r="B470" s="41" t="s">
        <v>970</v>
      </c>
      <c r="C470" s="11">
        <v>2014</v>
      </c>
      <c r="D470" s="425">
        <v>1839</v>
      </c>
    </row>
    <row r="471" spans="1:4" s="2" customFormat="1" ht="12.75">
      <c r="A471" s="11">
        <v>2</v>
      </c>
      <c r="B471" s="204" t="s">
        <v>1291</v>
      </c>
      <c r="C471" s="138">
        <v>2016</v>
      </c>
      <c r="D471" s="425">
        <v>429</v>
      </c>
    </row>
    <row r="472" spans="1:4" s="2" customFormat="1" ht="12.75">
      <c r="A472" s="11">
        <v>3</v>
      </c>
      <c r="B472" s="204" t="s">
        <v>1291</v>
      </c>
      <c r="C472" s="138">
        <v>2016</v>
      </c>
      <c r="D472" s="425">
        <v>399</v>
      </c>
    </row>
    <row r="473" spans="1:4" s="2" customFormat="1" ht="12.75">
      <c r="A473" s="11"/>
      <c r="B473" s="9" t="s">
        <v>151</v>
      </c>
      <c r="C473" s="11"/>
      <c r="D473" s="42">
        <f>SUM(D470:D472)</f>
        <v>2667</v>
      </c>
    </row>
    <row r="474" spans="1:4" s="2" customFormat="1" ht="12.75">
      <c r="A474" s="558" t="s">
        <v>1208</v>
      </c>
      <c r="B474" s="557"/>
      <c r="C474" s="557"/>
      <c r="D474" s="557"/>
    </row>
    <row r="475" spans="1:4" s="2" customFormat="1" ht="12.75">
      <c r="A475" s="183">
        <v>1</v>
      </c>
      <c r="B475" s="440" t="s">
        <v>1198</v>
      </c>
      <c r="C475" s="19">
        <v>2016</v>
      </c>
      <c r="D475" s="225">
        <v>2330</v>
      </c>
    </row>
    <row r="476" spans="1:4" s="2" customFormat="1" ht="12.75">
      <c r="A476" s="183">
        <v>2</v>
      </c>
      <c r="B476" s="440" t="s">
        <v>1199</v>
      </c>
      <c r="C476" s="19">
        <v>2016</v>
      </c>
      <c r="D476" s="225">
        <v>2460</v>
      </c>
    </row>
    <row r="477" spans="1:4" s="2" customFormat="1" ht="12.75">
      <c r="A477" s="183">
        <v>3</v>
      </c>
      <c r="B477" s="441" t="s">
        <v>1463</v>
      </c>
      <c r="C477" s="54">
        <v>2017</v>
      </c>
      <c r="D477" s="442">
        <v>17241</v>
      </c>
    </row>
    <row r="478" spans="1:4" s="2" customFormat="1" ht="12.75">
      <c r="A478" s="183">
        <v>4</v>
      </c>
      <c r="B478" s="204" t="s">
        <v>1464</v>
      </c>
      <c r="C478" s="138">
        <v>2017</v>
      </c>
      <c r="D478" s="225">
        <v>3846.22</v>
      </c>
    </row>
    <row r="479" spans="1:4" s="2" customFormat="1" ht="12.75">
      <c r="A479" s="183"/>
      <c r="B479" s="9" t="s">
        <v>151</v>
      </c>
      <c r="C479" s="11"/>
      <c r="D479" s="42">
        <f>SUM(D475:D478)</f>
        <v>25877.22</v>
      </c>
    </row>
    <row r="480" spans="1:4" s="2" customFormat="1" ht="12.75">
      <c r="A480" s="557" t="s">
        <v>1209</v>
      </c>
      <c r="B480" s="558"/>
      <c r="C480" s="558"/>
      <c r="D480" s="558"/>
    </row>
    <row r="481" spans="1:4" s="2" customFormat="1" ht="12.75">
      <c r="A481" s="220">
        <v>1</v>
      </c>
      <c r="B481" s="158" t="s">
        <v>1308</v>
      </c>
      <c r="C481" s="146">
        <v>2016</v>
      </c>
      <c r="D481" s="428">
        <v>699.99</v>
      </c>
    </row>
    <row r="482" spans="1:4" s="2" customFormat="1" ht="25.5">
      <c r="A482" s="220">
        <v>2</v>
      </c>
      <c r="B482" s="158" t="s">
        <v>1309</v>
      </c>
      <c r="C482" s="146">
        <v>2017</v>
      </c>
      <c r="D482" s="428">
        <v>2529</v>
      </c>
    </row>
    <row r="483" spans="1:4" s="2" customFormat="1" ht="12.75">
      <c r="A483" s="220">
        <v>3</v>
      </c>
      <c r="B483" s="158" t="s">
        <v>1452</v>
      </c>
      <c r="C483" s="146">
        <v>2018</v>
      </c>
      <c r="D483" s="428">
        <v>1600</v>
      </c>
    </row>
    <row r="484" spans="1:4" s="2" customFormat="1" ht="12.75">
      <c r="A484" s="220">
        <v>4</v>
      </c>
      <c r="B484" s="158" t="s">
        <v>1453</v>
      </c>
      <c r="C484" s="146">
        <v>2018</v>
      </c>
      <c r="D484" s="428">
        <v>2999.99</v>
      </c>
    </row>
    <row r="485" spans="1:4" s="2" customFormat="1" ht="12.75">
      <c r="A485" s="220">
        <v>5</v>
      </c>
      <c r="B485" s="158" t="s">
        <v>1454</v>
      </c>
      <c r="C485" s="146">
        <v>2018</v>
      </c>
      <c r="D485" s="428">
        <v>1700</v>
      </c>
    </row>
    <row r="486" spans="1:4" s="2" customFormat="1" ht="12.75">
      <c r="A486" s="11"/>
      <c r="B486" s="32" t="s">
        <v>151</v>
      </c>
      <c r="C486" s="43"/>
      <c r="D486" s="46">
        <f>SUM(D481:D485)</f>
        <v>9528.98</v>
      </c>
    </row>
    <row r="487" spans="1:4" s="2" customFormat="1" ht="12.75">
      <c r="A487" s="5"/>
      <c r="B487" s="14"/>
      <c r="C487" s="5"/>
      <c r="D487" s="74"/>
    </row>
    <row r="488" spans="1:4" s="2" customFormat="1" ht="12.75">
      <c r="A488" s="5"/>
      <c r="B488" s="14"/>
      <c r="C488" s="5"/>
      <c r="D488" s="74"/>
    </row>
    <row r="489" spans="1:4" s="2" customFormat="1" ht="12.75">
      <c r="A489" s="559" t="s">
        <v>499</v>
      </c>
      <c r="B489" s="559"/>
      <c r="C489" s="559"/>
      <c r="D489" s="559"/>
    </row>
    <row r="490" spans="1:4" s="2" customFormat="1" ht="25.5">
      <c r="A490" s="9" t="s">
        <v>102</v>
      </c>
      <c r="B490" s="9" t="s">
        <v>436</v>
      </c>
      <c r="C490" s="9" t="s">
        <v>437</v>
      </c>
      <c r="D490" s="42" t="s">
        <v>438</v>
      </c>
    </row>
    <row r="491" spans="1:4" s="2" customFormat="1" ht="12.75">
      <c r="A491" s="557" t="s">
        <v>122</v>
      </c>
      <c r="B491" s="557"/>
      <c r="C491" s="557"/>
      <c r="D491" s="557"/>
    </row>
    <row r="492" spans="1:4" s="2" customFormat="1" ht="12.75">
      <c r="A492" s="11">
        <v>1</v>
      </c>
      <c r="B492" s="204" t="s">
        <v>1323</v>
      </c>
      <c r="C492" s="138" t="s">
        <v>1324</v>
      </c>
      <c r="D492" s="222">
        <v>35092.51</v>
      </c>
    </row>
    <row r="493" spans="1:4" s="2" customFormat="1" ht="12.75">
      <c r="A493" s="11"/>
      <c r="B493" s="32" t="s">
        <v>151</v>
      </c>
      <c r="C493" s="43"/>
      <c r="D493" s="46">
        <f>SUM(D492)</f>
        <v>35092.51</v>
      </c>
    </row>
    <row r="494" spans="1:4" s="2" customFormat="1" ht="12.75">
      <c r="A494" s="557" t="s">
        <v>1250</v>
      </c>
      <c r="B494" s="557"/>
      <c r="C494" s="557"/>
      <c r="D494" s="557"/>
    </row>
    <row r="495" spans="1:4" s="2" customFormat="1" ht="38.25">
      <c r="A495" s="11">
        <v>1</v>
      </c>
      <c r="B495" s="41" t="s">
        <v>1253</v>
      </c>
      <c r="C495" s="11">
        <v>2017</v>
      </c>
      <c r="D495" s="190">
        <v>27060</v>
      </c>
    </row>
    <row r="496" spans="1:4" s="2" customFormat="1" ht="12.75">
      <c r="A496" s="60"/>
      <c r="B496" s="60" t="s">
        <v>151</v>
      </c>
      <c r="C496" s="75"/>
      <c r="D496" s="42">
        <f>SUM(D494:D495)</f>
        <v>27060</v>
      </c>
    </row>
    <row r="497" spans="1:4" s="2" customFormat="1" ht="12.75">
      <c r="A497" s="557" t="s">
        <v>1251</v>
      </c>
      <c r="B497" s="557"/>
      <c r="C497" s="557"/>
      <c r="D497" s="557"/>
    </row>
    <row r="498" spans="1:4" s="2" customFormat="1" ht="63.75">
      <c r="A498" s="11">
        <v>1</v>
      </c>
      <c r="B498" s="41" t="s">
        <v>1064</v>
      </c>
      <c r="C498" s="11">
        <v>2015</v>
      </c>
      <c r="D498" s="190">
        <v>41884.48</v>
      </c>
    </row>
    <row r="499" spans="1:4" s="2" customFormat="1" ht="12.75">
      <c r="A499" s="60"/>
      <c r="B499" s="60" t="s">
        <v>151</v>
      </c>
      <c r="C499" s="75"/>
      <c r="D499" s="42">
        <f>SUM(D498:D498)</f>
        <v>41884.48</v>
      </c>
    </row>
    <row r="500" spans="1:4" s="2" customFormat="1" ht="12.75">
      <c r="A500" s="566" t="s">
        <v>1252</v>
      </c>
      <c r="B500" s="566"/>
      <c r="C500" s="566"/>
      <c r="D500" s="566"/>
    </row>
    <row r="501" spans="1:4" s="2" customFormat="1" ht="12.75">
      <c r="A501" s="145">
        <v>1</v>
      </c>
      <c r="B501" s="209" t="s">
        <v>500</v>
      </c>
      <c r="C501" s="145">
        <v>2014</v>
      </c>
      <c r="D501" s="423">
        <v>1400</v>
      </c>
    </row>
    <row r="502" spans="1:4" s="2" customFormat="1" ht="12.75">
      <c r="A502" s="145">
        <v>2</v>
      </c>
      <c r="B502" s="209" t="s">
        <v>1314</v>
      </c>
      <c r="C502" s="145">
        <v>2015</v>
      </c>
      <c r="D502" s="423">
        <v>1100</v>
      </c>
    </row>
    <row r="503" spans="1:4" s="2" customFormat="1" ht="12.75">
      <c r="A503" s="19"/>
      <c r="B503" s="20" t="s">
        <v>151</v>
      </c>
      <c r="C503" s="19"/>
      <c r="D503" s="53">
        <f>SUM(D501:D502)</f>
        <v>2500</v>
      </c>
    </row>
    <row r="504" spans="1:4" s="2" customFormat="1" ht="12.75">
      <c r="A504" s="35"/>
      <c r="B504" s="77"/>
      <c r="C504" s="35"/>
      <c r="D504" s="66"/>
    </row>
    <row r="505" spans="1:4" s="2" customFormat="1" ht="12.75">
      <c r="A505" s="5"/>
      <c r="B505" s="14"/>
      <c r="C505" s="5"/>
      <c r="D505" s="74"/>
    </row>
    <row r="506" spans="1:4" s="81" customFormat="1" ht="12.75">
      <c r="A506" s="78"/>
      <c r="B506" s="79"/>
      <c r="C506" s="78"/>
      <c r="D506" s="80"/>
    </row>
    <row r="507" spans="1:5" s="2" customFormat="1" ht="12.75">
      <c r="A507" s="5"/>
      <c r="B507" s="565" t="s">
        <v>501</v>
      </c>
      <c r="C507" s="565"/>
      <c r="D507" s="82">
        <f>SUM(D281,D278,D271,D266,D253,D245,D225,D205,D195,D189,D180,D176,D167,D161,D150,D143,D134,D115,D111,D73,D68,D62)</f>
        <v>2329530.9899999998</v>
      </c>
      <c r="E507" s="179"/>
    </row>
    <row r="508" spans="1:5" s="2" customFormat="1" ht="12.75">
      <c r="A508" s="5"/>
      <c r="B508" s="565" t="s">
        <v>502</v>
      </c>
      <c r="C508" s="565"/>
      <c r="D508" s="82">
        <f>SUM(D486,D479,D473,D454,D468,D448,D428,D394,D353,D363,D350,D346,D341,D338,D335,D323,D320,D317,D313)</f>
        <v>418256.93000000005</v>
      </c>
      <c r="E508" s="179"/>
    </row>
    <row r="509" spans="1:5" s="2" customFormat="1" ht="12.75">
      <c r="A509" s="5"/>
      <c r="B509" s="565" t="s">
        <v>503</v>
      </c>
      <c r="C509" s="565"/>
      <c r="D509" s="82">
        <f>SUM(D503,D499,D496,D493)</f>
        <v>106536.99000000002</v>
      </c>
      <c r="E509" s="179"/>
    </row>
  </sheetData>
  <sheetProtection selectLockedCells="1" selectUnlockedCells="1"/>
  <mergeCells count="52">
    <mergeCell ref="A497:D497"/>
    <mergeCell ref="B509:C509"/>
    <mergeCell ref="A500:D500"/>
    <mergeCell ref="A395:D395"/>
    <mergeCell ref="A429:D429"/>
    <mergeCell ref="A449:D449"/>
    <mergeCell ref="B508:C508"/>
    <mergeCell ref="A455:D455"/>
    <mergeCell ref="B507:C507"/>
    <mergeCell ref="A474:D474"/>
    <mergeCell ref="A342:D342"/>
    <mergeCell ref="A346:B346"/>
    <mergeCell ref="A347:D347"/>
    <mergeCell ref="A351:D351"/>
    <mergeCell ref="A354:D354"/>
    <mergeCell ref="A364:D364"/>
    <mergeCell ref="A480:D480"/>
    <mergeCell ref="A491:D491"/>
    <mergeCell ref="A494:D494"/>
    <mergeCell ref="A318:D318"/>
    <mergeCell ref="A314:D314"/>
    <mergeCell ref="A324:D324"/>
    <mergeCell ref="A336:D336"/>
    <mergeCell ref="A339:D339"/>
    <mergeCell ref="A321:D321"/>
    <mergeCell ref="A469:D469"/>
    <mergeCell ref="A489:D489"/>
    <mergeCell ref="A206:D206"/>
    <mergeCell ref="A226:D226"/>
    <mergeCell ref="A246:D246"/>
    <mergeCell ref="A254:D254"/>
    <mergeCell ref="A267:D267"/>
    <mergeCell ref="A286:D286"/>
    <mergeCell ref="A272:D272"/>
    <mergeCell ref="A279:D279"/>
    <mergeCell ref="A284:D284"/>
    <mergeCell ref="A151:D151"/>
    <mergeCell ref="A162:D162"/>
    <mergeCell ref="A168:D168"/>
    <mergeCell ref="A177:D177"/>
    <mergeCell ref="A181:D181"/>
    <mergeCell ref="A190:D190"/>
    <mergeCell ref="A196:D196"/>
    <mergeCell ref="A144:D144"/>
    <mergeCell ref="A3:D3"/>
    <mergeCell ref="A5:D5"/>
    <mergeCell ref="A74:D74"/>
    <mergeCell ref="A112:D112"/>
    <mergeCell ref="A116:D116"/>
    <mergeCell ref="A135:D135"/>
    <mergeCell ref="A63:D63"/>
    <mergeCell ref="A69:D69"/>
  </mergeCells>
  <printOptions horizontalCentered="1"/>
  <pageMargins left="0.5905511811023623" right="0" top="0.3937007874015748" bottom="0.5118110236220472" header="0.5118110236220472" footer="0.5118110236220472"/>
  <pageSetup fitToHeight="6" fitToWidth="1" horizontalDpi="600" verticalDpi="600" orientation="portrait" paperSize="9" scale="67" r:id="rId1"/>
  <headerFooter alignWithMargins="0">
    <oddFooter>&amp;CStrona &amp;P z &amp;N</oddFooter>
  </headerFooter>
  <rowBreaks count="7" manualBreakCount="7">
    <brk id="73" max="255" man="1"/>
    <brk id="111" max="255" man="1"/>
    <brk id="143" max="255" man="1"/>
    <brk id="167" max="255" man="1"/>
    <brk id="317" max="255" man="1"/>
    <brk id="346" max="255" man="1"/>
    <brk id="4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8"/>
  <sheetViews>
    <sheetView view="pageBreakPreview" zoomScale="64" zoomScaleNormal="70" zoomScaleSheetLayoutView="64" zoomScalePageLayoutView="0" workbookViewId="0" topLeftCell="G1">
      <pane ySplit="5" topLeftCell="A6" activePane="bottomLeft" state="frozen"/>
      <selection pane="topLeft" activeCell="N1" sqref="N1"/>
      <selection pane="bottomLeft" activeCell="L63" sqref="L63"/>
    </sheetView>
  </sheetViews>
  <sheetFormatPr defaultColWidth="9.140625" defaultRowHeight="12.75"/>
  <cols>
    <col min="1" max="1" width="4.57421875" style="132" customWidth="1"/>
    <col min="2" max="2" width="16.8515625" style="134" customWidth="1"/>
    <col min="3" max="3" width="15.57421875" style="132" customWidth="1"/>
    <col min="4" max="4" width="23.57421875" style="132" customWidth="1"/>
    <col min="5" max="5" width="13.140625" style="132" customWidth="1"/>
    <col min="6" max="6" width="19.7109375" style="132" customWidth="1"/>
    <col min="7" max="7" width="8.8515625" style="132" customWidth="1"/>
    <col min="8" max="8" width="10.421875" style="132" customWidth="1"/>
    <col min="9" max="9" width="12.57421875" style="132" customWidth="1"/>
    <col min="10" max="10" width="16.28125" style="132" customWidth="1"/>
    <col min="11" max="13" width="16.00390625" style="132" customWidth="1"/>
    <col min="14" max="14" width="12.8515625" style="132" customWidth="1"/>
    <col min="15" max="15" width="11.140625" style="132" customWidth="1"/>
    <col min="16" max="16" width="21.00390625" style="132" customWidth="1"/>
    <col min="17" max="17" width="18.00390625" style="479" customWidth="1"/>
    <col min="18" max="18" width="37.00390625" style="132" customWidth="1"/>
    <col min="19" max="19" width="18.7109375" style="133" customWidth="1"/>
    <col min="20" max="20" width="11.57421875" style="7" customWidth="1"/>
    <col min="21" max="21" width="12.140625" style="7" customWidth="1"/>
    <col min="22" max="22" width="11.7109375" style="7" customWidth="1"/>
    <col min="23" max="23" width="12.140625" style="7" customWidth="1"/>
    <col min="24" max="27" width="9.140625" style="7" customWidth="1"/>
    <col min="28" max="16384" width="9.140625" style="132" customWidth="1"/>
  </cols>
  <sheetData>
    <row r="1" ht="12.75">
      <c r="A1" s="141"/>
    </row>
    <row r="2" ht="13.5" thickBot="1">
      <c r="A2" s="141" t="s">
        <v>870</v>
      </c>
    </row>
    <row r="3" spans="1:27" s="137" customFormat="1" ht="12.75">
      <c r="A3" s="569" t="s">
        <v>102</v>
      </c>
      <c r="B3" s="541" t="s">
        <v>869</v>
      </c>
      <c r="C3" s="538" t="s">
        <v>868</v>
      </c>
      <c r="D3" s="538" t="s">
        <v>867</v>
      </c>
      <c r="E3" s="538" t="s">
        <v>866</v>
      </c>
      <c r="F3" s="538" t="s">
        <v>865</v>
      </c>
      <c r="G3" s="538" t="s">
        <v>864</v>
      </c>
      <c r="H3" s="538" t="s">
        <v>863</v>
      </c>
      <c r="I3" s="538" t="s">
        <v>862</v>
      </c>
      <c r="J3" s="538" t="s">
        <v>861</v>
      </c>
      <c r="K3" s="538" t="s">
        <v>860</v>
      </c>
      <c r="L3" s="585" t="s">
        <v>859</v>
      </c>
      <c r="M3" s="538" t="s">
        <v>858</v>
      </c>
      <c r="N3" s="538" t="s">
        <v>857</v>
      </c>
      <c r="O3" s="538" t="s">
        <v>856</v>
      </c>
      <c r="P3" s="538" t="s">
        <v>855</v>
      </c>
      <c r="Q3" s="575" t="s">
        <v>854</v>
      </c>
      <c r="R3" s="541" t="s">
        <v>1072</v>
      </c>
      <c r="S3" s="541"/>
      <c r="T3" s="541" t="s">
        <v>853</v>
      </c>
      <c r="U3" s="541"/>
      <c r="V3" s="541" t="s">
        <v>852</v>
      </c>
      <c r="W3" s="541"/>
      <c r="X3" s="578" t="s">
        <v>991</v>
      </c>
      <c r="Y3" s="579"/>
      <c r="Z3" s="579"/>
      <c r="AA3" s="580"/>
    </row>
    <row r="4" spans="1:27" s="137" customFormat="1" ht="12.75">
      <c r="A4" s="569"/>
      <c r="B4" s="541"/>
      <c r="C4" s="541"/>
      <c r="D4" s="541"/>
      <c r="E4" s="541"/>
      <c r="F4" s="541"/>
      <c r="G4" s="538"/>
      <c r="H4" s="538"/>
      <c r="I4" s="538"/>
      <c r="J4" s="538"/>
      <c r="K4" s="538"/>
      <c r="L4" s="585"/>
      <c r="M4" s="538"/>
      <c r="N4" s="538"/>
      <c r="O4" s="538"/>
      <c r="P4" s="584"/>
      <c r="Q4" s="576"/>
      <c r="R4" s="538"/>
      <c r="S4" s="541"/>
      <c r="T4" s="541"/>
      <c r="U4" s="541"/>
      <c r="V4" s="541"/>
      <c r="W4" s="541"/>
      <c r="X4" s="581"/>
      <c r="Y4" s="582"/>
      <c r="Z4" s="582"/>
      <c r="AA4" s="583"/>
    </row>
    <row r="5" spans="1:27" s="137" customFormat="1" ht="13.5" thickBot="1">
      <c r="A5" s="569"/>
      <c r="B5" s="541"/>
      <c r="C5" s="538"/>
      <c r="D5" s="538"/>
      <c r="E5" s="538"/>
      <c r="F5" s="538"/>
      <c r="G5" s="538"/>
      <c r="H5" s="538"/>
      <c r="I5" s="538"/>
      <c r="J5" s="538"/>
      <c r="K5" s="538"/>
      <c r="L5" s="585"/>
      <c r="M5" s="538"/>
      <c r="N5" s="538"/>
      <c r="O5" s="538"/>
      <c r="P5" s="539"/>
      <c r="Q5" s="577"/>
      <c r="R5" s="163" t="s">
        <v>851</v>
      </c>
      <c r="S5" s="166" t="s">
        <v>850</v>
      </c>
      <c r="T5" s="163" t="s">
        <v>849</v>
      </c>
      <c r="U5" s="163" t="s">
        <v>848</v>
      </c>
      <c r="V5" s="163" t="s">
        <v>849</v>
      </c>
      <c r="W5" s="163" t="s">
        <v>848</v>
      </c>
      <c r="X5" s="165" t="s">
        <v>992</v>
      </c>
      <c r="Y5" s="165" t="s">
        <v>993</v>
      </c>
      <c r="Z5" s="165" t="s">
        <v>994</v>
      </c>
      <c r="AA5" s="165" t="s">
        <v>995</v>
      </c>
    </row>
    <row r="6" spans="1:27" s="137" customFormat="1" ht="12.75">
      <c r="A6" s="572" t="s">
        <v>121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3"/>
      <c r="X6" s="498"/>
      <c r="Y6" s="498"/>
      <c r="Z6" s="498"/>
      <c r="AA6" s="498"/>
    </row>
    <row r="7" spans="1:27" s="137" customFormat="1" ht="12.75">
      <c r="A7" s="205">
        <v>1</v>
      </c>
      <c r="B7" s="206" t="s">
        <v>1228</v>
      </c>
      <c r="C7" s="138" t="s">
        <v>1229</v>
      </c>
      <c r="D7" s="138" t="s">
        <v>1230</v>
      </c>
      <c r="E7" s="138" t="s">
        <v>1231</v>
      </c>
      <c r="F7" s="138" t="s">
        <v>634</v>
      </c>
      <c r="G7" s="138">
        <v>1798</v>
      </c>
      <c r="H7" s="146">
        <v>2016</v>
      </c>
      <c r="I7" s="138" t="s">
        <v>1232</v>
      </c>
      <c r="J7" s="138" t="s">
        <v>1233</v>
      </c>
      <c r="K7" s="138">
        <v>5</v>
      </c>
      <c r="L7" s="138"/>
      <c r="M7" s="138">
        <v>2000</v>
      </c>
      <c r="N7" s="207" t="s">
        <v>16</v>
      </c>
      <c r="O7" s="138">
        <v>26795</v>
      </c>
      <c r="P7" s="207" t="s">
        <v>847</v>
      </c>
      <c r="Q7" s="506">
        <v>72500</v>
      </c>
      <c r="R7" s="156"/>
      <c r="S7" s="156"/>
      <c r="T7" s="156" t="s">
        <v>1469</v>
      </c>
      <c r="U7" s="164" t="s">
        <v>1466</v>
      </c>
      <c r="V7" s="156" t="s">
        <v>1469</v>
      </c>
      <c r="W7" s="164" t="s">
        <v>1466</v>
      </c>
      <c r="X7" s="164" t="s">
        <v>996</v>
      </c>
      <c r="Y7" s="164" t="s">
        <v>996</v>
      </c>
      <c r="Z7" s="164" t="s">
        <v>996</v>
      </c>
      <c r="AA7" s="164" t="s">
        <v>996</v>
      </c>
    </row>
    <row r="8" spans="1:27" s="137" customFormat="1" ht="12.75">
      <c r="A8" s="205">
        <v>2</v>
      </c>
      <c r="B8" s="146" t="s">
        <v>1501</v>
      </c>
      <c r="C8" s="146" t="s">
        <v>1538</v>
      </c>
      <c r="D8" s="138" t="s">
        <v>1325</v>
      </c>
      <c r="E8" s="138" t="s">
        <v>1326</v>
      </c>
      <c r="F8" s="146" t="s">
        <v>640</v>
      </c>
      <c r="G8" s="138">
        <v>2505</v>
      </c>
      <c r="H8" s="138">
        <v>2018</v>
      </c>
      <c r="I8" s="138" t="s">
        <v>1327</v>
      </c>
      <c r="J8" s="138" t="s">
        <v>1328</v>
      </c>
      <c r="K8" s="138">
        <v>1</v>
      </c>
      <c r="L8" s="138"/>
      <c r="M8" s="138">
        <v>3008</v>
      </c>
      <c r="N8" s="146" t="s">
        <v>16</v>
      </c>
      <c r="O8" s="146">
        <v>95</v>
      </c>
      <c r="P8" s="156"/>
      <c r="Q8" s="506">
        <v>79900</v>
      </c>
      <c r="R8" s="164"/>
      <c r="S8" s="164"/>
      <c r="T8" s="164" t="s">
        <v>1502</v>
      </c>
      <c r="U8" s="497" t="s">
        <v>1503</v>
      </c>
      <c r="V8" s="164" t="s">
        <v>1502</v>
      </c>
      <c r="W8" s="497" t="s">
        <v>1503</v>
      </c>
      <c r="X8" s="164" t="s">
        <v>996</v>
      </c>
      <c r="Y8" s="164" t="s">
        <v>996</v>
      </c>
      <c r="Z8" s="164" t="s">
        <v>996</v>
      </c>
      <c r="AA8" s="497"/>
    </row>
    <row r="9" spans="1:27" ht="12.75">
      <c r="A9" s="570" t="s">
        <v>152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1"/>
      <c r="X9" s="498"/>
      <c r="Y9" s="498"/>
      <c r="Z9" s="498"/>
      <c r="AA9" s="498"/>
    </row>
    <row r="10" spans="1:27" s="139" customFormat="1" ht="12.75">
      <c r="A10" s="136">
        <v>1</v>
      </c>
      <c r="B10" s="228" t="s">
        <v>846</v>
      </c>
      <c r="C10" s="136" t="s">
        <v>845</v>
      </c>
      <c r="D10" s="136" t="s">
        <v>844</v>
      </c>
      <c r="E10" s="136" t="s">
        <v>843</v>
      </c>
      <c r="F10" s="136" t="s">
        <v>634</v>
      </c>
      <c r="G10" s="136">
        <v>1.6</v>
      </c>
      <c r="H10" s="136">
        <v>2011</v>
      </c>
      <c r="I10" s="136" t="s">
        <v>842</v>
      </c>
      <c r="J10" s="19" t="s">
        <v>999</v>
      </c>
      <c r="K10" s="136">
        <v>5</v>
      </c>
      <c r="L10" s="136">
        <v>675</v>
      </c>
      <c r="M10" s="136">
        <v>1880</v>
      </c>
      <c r="N10" s="136" t="s">
        <v>404</v>
      </c>
      <c r="O10" s="283"/>
      <c r="P10" s="136" t="s">
        <v>841</v>
      </c>
      <c r="Q10" s="186">
        <v>25000</v>
      </c>
      <c r="R10" s="136"/>
      <c r="S10" s="284"/>
      <c r="T10" s="20" t="s">
        <v>1481</v>
      </c>
      <c r="U10" s="20" t="s">
        <v>1482</v>
      </c>
      <c r="V10" s="20" t="s">
        <v>1481</v>
      </c>
      <c r="W10" s="20" t="s">
        <v>1482</v>
      </c>
      <c r="X10" s="164" t="s">
        <v>996</v>
      </c>
      <c r="Y10" s="164" t="s">
        <v>996</v>
      </c>
      <c r="Z10" s="164" t="s">
        <v>996</v>
      </c>
      <c r="AA10" s="164" t="s">
        <v>996</v>
      </c>
    </row>
    <row r="11" spans="1:27" ht="12.75">
      <c r="A11" s="574" t="s">
        <v>157</v>
      </c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498"/>
      <c r="Y11" s="498"/>
      <c r="Z11" s="498"/>
      <c r="AA11" s="498"/>
    </row>
    <row r="12" spans="1:27" s="139" customFormat="1" ht="12.75">
      <c r="A12" s="136">
        <v>1</v>
      </c>
      <c r="B12" s="198" t="s">
        <v>871</v>
      </c>
      <c r="C12" s="19" t="s">
        <v>872</v>
      </c>
      <c r="D12" s="19" t="s">
        <v>873</v>
      </c>
      <c r="E12" s="136"/>
      <c r="F12" s="19" t="s">
        <v>874</v>
      </c>
      <c r="G12" s="136">
        <v>4.5</v>
      </c>
      <c r="H12" s="136">
        <v>2007</v>
      </c>
      <c r="I12" s="136"/>
      <c r="J12" s="136"/>
      <c r="K12" s="136">
        <v>1</v>
      </c>
      <c r="L12" s="136"/>
      <c r="M12" s="136">
        <v>13000</v>
      </c>
      <c r="N12" s="136" t="s">
        <v>231</v>
      </c>
      <c r="O12" s="267" t="s">
        <v>1344</v>
      </c>
      <c r="P12" s="136"/>
      <c r="Q12" s="186">
        <v>130000</v>
      </c>
      <c r="R12" s="19" t="s">
        <v>875</v>
      </c>
      <c r="S12" s="284">
        <v>300</v>
      </c>
      <c r="T12" s="20" t="s">
        <v>1487</v>
      </c>
      <c r="U12" s="20" t="s">
        <v>1486</v>
      </c>
      <c r="V12" s="20" t="s">
        <v>1487</v>
      </c>
      <c r="W12" s="20" t="s">
        <v>1486</v>
      </c>
      <c r="X12" s="164" t="s">
        <v>996</v>
      </c>
      <c r="Y12" s="164" t="s">
        <v>996</v>
      </c>
      <c r="Z12" s="164" t="s">
        <v>996</v>
      </c>
      <c r="AA12" s="497"/>
    </row>
    <row r="13" spans="1:27" s="137" customFormat="1" ht="12.75">
      <c r="A13" s="136">
        <v>2</v>
      </c>
      <c r="B13" s="228" t="s">
        <v>909</v>
      </c>
      <c r="C13" s="136" t="s">
        <v>910</v>
      </c>
      <c r="D13" s="19" t="s">
        <v>911</v>
      </c>
      <c r="E13" s="234" t="s">
        <v>1009</v>
      </c>
      <c r="F13" s="19" t="s">
        <v>814</v>
      </c>
      <c r="G13" s="136">
        <v>1560</v>
      </c>
      <c r="H13" s="136">
        <v>2010</v>
      </c>
      <c r="I13" s="136" t="s">
        <v>1620</v>
      </c>
      <c r="J13" s="253" t="s">
        <v>1338</v>
      </c>
      <c r="K13" s="234" t="s">
        <v>788</v>
      </c>
      <c r="L13" s="234" t="s">
        <v>1014</v>
      </c>
      <c r="M13" s="234" t="s">
        <v>912</v>
      </c>
      <c r="N13" s="248" t="s">
        <v>231</v>
      </c>
      <c r="O13" s="268">
        <v>196790</v>
      </c>
      <c r="P13" s="252"/>
      <c r="Q13" s="186">
        <v>18700</v>
      </c>
      <c r="R13" s="252"/>
      <c r="S13" s="484"/>
      <c r="T13" s="20" t="s">
        <v>1530</v>
      </c>
      <c r="U13" s="20" t="s">
        <v>1531</v>
      </c>
      <c r="V13" s="20" t="s">
        <v>1530</v>
      </c>
      <c r="W13" s="20" t="s">
        <v>1531</v>
      </c>
      <c r="X13" s="164" t="s">
        <v>996</v>
      </c>
      <c r="Y13" s="164" t="s">
        <v>996</v>
      </c>
      <c r="Z13" s="164" t="s">
        <v>996</v>
      </c>
      <c r="AA13" s="164" t="s">
        <v>996</v>
      </c>
    </row>
    <row r="14" spans="1:27" s="139" customFormat="1" ht="12.75">
      <c r="A14" s="136">
        <v>3</v>
      </c>
      <c r="B14" s="228" t="s">
        <v>637</v>
      </c>
      <c r="C14" s="136" t="s">
        <v>840</v>
      </c>
      <c r="D14" s="136" t="s">
        <v>839</v>
      </c>
      <c r="E14" s="136" t="s">
        <v>838</v>
      </c>
      <c r="F14" s="136" t="s">
        <v>814</v>
      </c>
      <c r="G14" s="136">
        <v>2.4</v>
      </c>
      <c r="H14" s="136">
        <v>2007</v>
      </c>
      <c r="I14" s="136" t="s">
        <v>837</v>
      </c>
      <c r="J14" s="254" t="s">
        <v>1254</v>
      </c>
      <c r="K14" s="136">
        <v>7</v>
      </c>
      <c r="L14" s="136" t="s">
        <v>836</v>
      </c>
      <c r="M14" s="136" t="s">
        <v>835</v>
      </c>
      <c r="N14" s="136" t="s">
        <v>231</v>
      </c>
      <c r="O14" s="268">
        <v>210929</v>
      </c>
      <c r="P14" s="136"/>
      <c r="Q14" s="186">
        <v>20800</v>
      </c>
      <c r="R14" s="136" t="s">
        <v>465</v>
      </c>
      <c r="S14" s="284">
        <v>200</v>
      </c>
      <c r="T14" s="20" t="s">
        <v>1470</v>
      </c>
      <c r="U14" s="20" t="s">
        <v>1471</v>
      </c>
      <c r="V14" s="20" t="s">
        <v>1470</v>
      </c>
      <c r="W14" s="20" t="s">
        <v>1471</v>
      </c>
      <c r="X14" s="164" t="s">
        <v>996</v>
      </c>
      <c r="Y14" s="164" t="s">
        <v>996</v>
      </c>
      <c r="Z14" s="164" t="s">
        <v>996</v>
      </c>
      <c r="AA14" s="164"/>
    </row>
    <row r="15" spans="1:27" s="139" customFormat="1" ht="12.75">
      <c r="A15" s="136">
        <v>4</v>
      </c>
      <c r="B15" s="228" t="s">
        <v>654</v>
      </c>
      <c r="C15" s="136" t="s">
        <v>834</v>
      </c>
      <c r="D15" s="136" t="s">
        <v>833</v>
      </c>
      <c r="E15" s="136" t="s">
        <v>832</v>
      </c>
      <c r="F15" s="136" t="s">
        <v>814</v>
      </c>
      <c r="G15" s="136">
        <v>2.4</v>
      </c>
      <c r="H15" s="136">
        <v>1999</v>
      </c>
      <c r="I15" s="136" t="s">
        <v>831</v>
      </c>
      <c r="J15" s="254" t="s">
        <v>1339</v>
      </c>
      <c r="K15" s="136">
        <v>9</v>
      </c>
      <c r="L15" s="136" t="s">
        <v>830</v>
      </c>
      <c r="M15" s="136" t="s">
        <v>829</v>
      </c>
      <c r="N15" s="136" t="s">
        <v>231</v>
      </c>
      <c r="O15" s="268">
        <v>220046</v>
      </c>
      <c r="P15" s="136"/>
      <c r="Q15" s="186"/>
      <c r="R15" s="136"/>
      <c r="S15" s="284"/>
      <c r="T15" s="20" t="s">
        <v>1488</v>
      </c>
      <c r="U15" s="20" t="s">
        <v>1489</v>
      </c>
      <c r="V15" s="20"/>
      <c r="W15" s="20"/>
      <c r="X15" s="164" t="s">
        <v>996</v>
      </c>
      <c r="Y15" s="164" t="s">
        <v>996</v>
      </c>
      <c r="Z15" s="164"/>
      <c r="AA15" s="497"/>
    </row>
    <row r="16" spans="1:27" s="139" customFormat="1" ht="12.75">
      <c r="A16" s="136">
        <v>5</v>
      </c>
      <c r="B16" s="228" t="s">
        <v>823</v>
      </c>
      <c r="C16" s="136">
        <v>200</v>
      </c>
      <c r="D16" s="136" t="s">
        <v>828</v>
      </c>
      <c r="E16" s="136" t="s">
        <v>827</v>
      </c>
      <c r="F16" s="136" t="s">
        <v>814</v>
      </c>
      <c r="G16" s="136">
        <v>6.2</v>
      </c>
      <c r="H16" s="136">
        <v>1990</v>
      </c>
      <c r="I16" s="136" t="s">
        <v>826</v>
      </c>
      <c r="J16" s="254"/>
      <c r="K16" s="136">
        <v>8</v>
      </c>
      <c r="L16" s="136" t="s">
        <v>825</v>
      </c>
      <c r="M16" s="136" t="s">
        <v>824</v>
      </c>
      <c r="N16" s="136" t="s">
        <v>231</v>
      </c>
      <c r="O16" s="268">
        <v>80148</v>
      </c>
      <c r="P16" s="136"/>
      <c r="Q16" s="186"/>
      <c r="R16" s="136"/>
      <c r="S16" s="284"/>
      <c r="T16" s="163" t="s">
        <v>1491</v>
      </c>
      <c r="U16" s="163" t="s">
        <v>1492</v>
      </c>
      <c r="V16" s="163"/>
      <c r="W16" s="163"/>
      <c r="X16" s="164" t="s">
        <v>996</v>
      </c>
      <c r="Y16" s="164" t="s">
        <v>996</v>
      </c>
      <c r="Z16" s="164"/>
      <c r="AA16" s="497"/>
    </row>
    <row r="17" spans="1:27" s="139" customFormat="1" ht="12.75">
      <c r="A17" s="136">
        <v>6</v>
      </c>
      <c r="B17" s="228" t="s">
        <v>823</v>
      </c>
      <c r="C17" s="136">
        <v>1142</v>
      </c>
      <c r="D17" s="136" t="s">
        <v>822</v>
      </c>
      <c r="E17" s="19" t="s">
        <v>821</v>
      </c>
      <c r="F17" s="19" t="s">
        <v>814</v>
      </c>
      <c r="G17" s="136">
        <v>6.8</v>
      </c>
      <c r="H17" s="136">
        <v>1997</v>
      </c>
      <c r="I17" s="136" t="s">
        <v>820</v>
      </c>
      <c r="J17" s="254" t="s">
        <v>1340</v>
      </c>
      <c r="K17" s="136">
        <v>3</v>
      </c>
      <c r="L17" s="136" t="s">
        <v>819</v>
      </c>
      <c r="M17" s="136" t="s">
        <v>807</v>
      </c>
      <c r="N17" s="136" t="s">
        <v>231</v>
      </c>
      <c r="O17" s="268">
        <v>280141</v>
      </c>
      <c r="P17" s="136"/>
      <c r="Q17" s="186"/>
      <c r="R17" s="136"/>
      <c r="S17" s="284"/>
      <c r="T17" s="20" t="s">
        <v>1472</v>
      </c>
      <c r="U17" s="20" t="s">
        <v>1473</v>
      </c>
      <c r="V17" s="20"/>
      <c r="W17" s="20"/>
      <c r="X17" s="164" t="s">
        <v>996</v>
      </c>
      <c r="Y17" s="164" t="s">
        <v>996</v>
      </c>
      <c r="Z17" s="497"/>
      <c r="AA17" s="497"/>
    </row>
    <row r="18" spans="1:27" s="137" customFormat="1" ht="89.25">
      <c r="A18" s="136">
        <v>7</v>
      </c>
      <c r="B18" s="228" t="s">
        <v>1004</v>
      </c>
      <c r="C18" s="136" t="s">
        <v>1005</v>
      </c>
      <c r="D18" s="136" t="s">
        <v>1006</v>
      </c>
      <c r="E18" s="234" t="s">
        <v>1007</v>
      </c>
      <c r="F18" s="136" t="s">
        <v>1008</v>
      </c>
      <c r="G18" s="19">
        <v>11967</v>
      </c>
      <c r="H18" s="136">
        <v>2003</v>
      </c>
      <c r="I18" s="234" t="s">
        <v>1010</v>
      </c>
      <c r="J18" s="254" t="s">
        <v>1255</v>
      </c>
      <c r="K18" s="234" t="s">
        <v>1621</v>
      </c>
      <c r="L18" s="234" t="s">
        <v>1011</v>
      </c>
      <c r="M18" s="234" t="s">
        <v>1012</v>
      </c>
      <c r="N18" s="248" t="s">
        <v>231</v>
      </c>
      <c r="O18" s="268">
        <v>324141</v>
      </c>
      <c r="P18" s="252"/>
      <c r="Q18" s="186">
        <v>138600</v>
      </c>
      <c r="R18" s="22" t="s">
        <v>1013</v>
      </c>
      <c r="S18" s="484"/>
      <c r="T18" s="20" t="s">
        <v>1522</v>
      </c>
      <c r="U18" s="20" t="s">
        <v>1523</v>
      </c>
      <c r="V18" s="20" t="s">
        <v>1522</v>
      </c>
      <c r="W18" s="20" t="s">
        <v>1523</v>
      </c>
      <c r="X18" s="164" t="s">
        <v>996</v>
      </c>
      <c r="Y18" s="164" t="s">
        <v>996</v>
      </c>
      <c r="Z18" s="164" t="s">
        <v>996</v>
      </c>
      <c r="AA18" s="164"/>
    </row>
    <row r="19" spans="1:27" s="139" customFormat="1" ht="12.75">
      <c r="A19" s="136">
        <v>8</v>
      </c>
      <c r="B19" s="228" t="s">
        <v>818</v>
      </c>
      <c r="C19" s="136" t="s">
        <v>817</v>
      </c>
      <c r="D19" s="136" t="s">
        <v>816</v>
      </c>
      <c r="E19" s="136" t="s">
        <v>815</v>
      </c>
      <c r="F19" s="19" t="s">
        <v>814</v>
      </c>
      <c r="G19" s="136">
        <v>12</v>
      </c>
      <c r="H19" s="136">
        <v>2001</v>
      </c>
      <c r="I19" s="136" t="s">
        <v>813</v>
      </c>
      <c r="J19" s="254" t="s">
        <v>1341</v>
      </c>
      <c r="K19" s="136">
        <v>4</v>
      </c>
      <c r="L19" s="136" t="s">
        <v>812</v>
      </c>
      <c r="M19" s="136" t="s">
        <v>811</v>
      </c>
      <c r="N19" s="136" t="s">
        <v>231</v>
      </c>
      <c r="O19" s="268">
        <v>505922</v>
      </c>
      <c r="P19" s="136"/>
      <c r="Q19" s="186">
        <v>75000</v>
      </c>
      <c r="R19" s="19" t="s">
        <v>875</v>
      </c>
      <c r="S19" s="284">
        <v>300</v>
      </c>
      <c r="T19" s="20" t="s">
        <v>1497</v>
      </c>
      <c r="U19" s="20" t="s">
        <v>1498</v>
      </c>
      <c r="V19" s="20" t="s">
        <v>1497</v>
      </c>
      <c r="W19" s="20" t="s">
        <v>1498</v>
      </c>
      <c r="X19" s="164" t="s">
        <v>996</v>
      </c>
      <c r="Y19" s="164" t="s">
        <v>996</v>
      </c>
      <c r="Z19" s="164" t="s">
        <v>996</v>
      </c>
      <c r="AA19" s="497"/>
    </row>
    <row r="20" spans="1:27" s="139" customFormat="1" ht="12.75">
      <c r="A20" s="136">
        <v>9</v>
      </c>
      <c r="B20" s="228" t="s">
        <v>810</v>
      </c>
      <c r="C20" s="136" t="s">
        <v>809</v>
      </c>
      <c r="D20" s="136" t="s">
        <v>808</v>
      </c>
      <c r="E20" s="136" t="s">
        <v>783</v>
      </c>
      <c r="F20" s="19" t="s">
        <v>874</v>
      </c>
      <c r="G20" s="136">
        <v>4.7</v>
      </c>
      <c r="H20" s="136">
        <v>1998</v>
      </c>
      <c r="I20" s="136" t="s">
        <v>783</v>
      </c>
      <c r="J20" s="255" t="s">
        <v>783</v>
      </c>
      <c r="K20" s="136">
        <v>1</v>
      </c>
      <c r="L20" s="136" t="s">
        <v>783</v>
      </c>
      <c r="M20" s="136" t="s">
        <v>783</v>
      </c>
      <c r="N20" s="136" t="s">
        <v>231</v>
      </c>
      <c r="O20" s="269" t="s">
        <v>1345</v>
      </c>
      <c r="P20" s="136"/>
      <c r="Q20" s="186"/>
      <c r="R20" s="136"/>
      <c r="S20" s="284"/>
      <c r="T20" s="20" t="s">
        <v>1524</v>
      </c>
      <c r="U20" s="20" t="s">
        <v>1525</v>
      </c>
      <c r="V20" s="20"/>
      <c r="W20" s="20"/>
      <c r="X20" s="164" t="s">
        <v>996</v>
      </c>
      <c r="Y20" s="164" t="s">
        <v>996</v>
      </c>
      <c r="Z20" s="497"/>
      <c r="AA20" s="497"/>
    </row>
    <row r="21" spans="1:27" s="139" customFormat="1" ht="12.75">
      <c r="A21" s="136">
        <v>10</v>
      </c>
      <c r="B21" s="198" t="s">
        <v>876</v>
      </c>
      <c r="C21" s="136" t="s">
        <v>709</v>
      </c>
      <c r="D21" s="35" t="s">
        <v>877</v>
      </c>
      <c r="E21" s="145" t="s">
        <v>1015</v>
      </c>
      <c r="F21" s="19" t="s">
        <v>1622</v>
      </c>
      <c r="G21" s="136"/>
      <c r="H21" s="136">
        <v>1992</v>
      </c>
      <c r="I21" s="19" t="s">
        <v>878</v>
      </c>
      <c r="J21" s="254" t="s">
        <v>1339</v>
      </c>
      <c r="K21" s="136"/>
      <c r="L21" s="191">
        <v>13000</v>
      </c>
      <c r="M21" s="191">
        <v>18000</v>
      </c>
      <c r="N21" s="136" t="s">
        <v>231</v>
      </c>
      <c r="O21" s="268"/>
      <c r="P21" s="136"/>
      <c r="Q21" s="186"/>
      <c r="R21" s="136"/>
      <c r="S21" s="284"/>
      <c r="T21" s="20" t="s">
        <v>1528</v>
      </c>
      <c r="U21" s="20" t="s">
        <v>1529</v>
      </c>
      <c r="V21" s="20"/>
      <c r="W21" s="20"/>
      <c r="X21" s="164" t="s">
        <v>996</v>
      </c>
      <c r="Y21" s="497"/>
      <c r="Z21" s="497"/>
      <c r="AA21" s="497"/>
    </row>
    <row r="22" spans="1:27" s="137" customFormat="1" ht="12.75">
      <c r="A22" s="136">
        <v>11</v>
      </c>
      <c r="B22" s="228" t="s">
        <v>803</v>
      </c>
      <c r="C22" s="136" t="s">
        <v>709</v>
      </c>
      <c r="D22" s="136" t="s">
        <v>806</v>
      </c>
      <c r="E22" s="235" t="s">
        <v>805</v>
      </c>
      <c r="F22" s="19" t="s">
        <v>709</v>
      </c>
      <c r="G22" s="249" t="s">
        <v>783</v>
      </c>
      <c r="H22" s="136">
        <v>1999</v>
      </c>
      <c r="I22" s="136" t="s">
        <v>800</v>
      </c>
      <c r="J22" s="254" t="s">
        <v>758</v>
      </c>
      <c r="K22" s="249" t="s">
        <v>783</v>
      </c>
      <c r="L22" s="260" t="s">
        <v>804</v>
      </c>
      <c r="M22" s="260" t="s">
        <v>789</v>
      </c>
      <c r="N22" s="248" t="s">
        <v>231</v>
      </c>
      <c r="O22" s="268"/>
      <c r="P22" s="136"/>
      <c r="Q22" s="186"/>
      <c r="R22" s="136"/>
      <c r="S22" s="284"/>
      <c r="T22" s="20" t="s">
        <v>1524</v>
      </c>
      <c r="U22" s="20" t="s">
        <v>1525</v>
      </c>
      <c r="V22" s="20"/>
      <c r="W22" s="20"/>
      <c r="X22" s="164" t="s">
        <v>996</v>
      </c>
      <c r="Y22" s="497"/>
      <c r="Z22" s="497"/>
      <c r="AA22" s="497"/>
    </row>
    <row r="23" spans="1:27" s="137" customFormat="1" ht="12.75">
      <c r="A23" s="136">
        <v>12</v>
      </c>
      <c r="B23" s="228" t="s">
        <v>803</v>
      </c>
      <c r="C23" s="136" t="s">
        <v>709</v>
      </c>
      <c r="D23" s="238" t="s">
        <v>802</v>
      </c>
      <c r="E23" s="140" t="s">
        <v>801</v>
      </c>
      <c r="F23" s="19" t="s">
        <v>709</v>
      </c>
      <c r="G23" s="236" t="s">
        <v>783</v>
      </c>
      <c r="H23" s="140">
        <v>1999</v>
      </c>
      <c r="I23" s="140" t="s">
        <v>800</v>
      </c>
      <c r="J23" s="256" t="s">
        <v>758</v>
      </c>
      <c r="K23" s="236" t="s">
        <v>783</v>
      </c>
      <c r="L23" s="261" t="s">
        <v>799</v>
      </c>
      <c r="M23" s="261" t="s">
        <v>798</v>
      </c>
      <c r="N23" s="265" t="s">
        <v>231</v>
      </c>
      <c r="O23" s="268"/>
      <c r="P23" s="136"/>
      <c r="Q23" s="186"/>
      <c r="R23" s="136"/>
      <c r="S23" s="284"/>
      <c r="T23" s="20" t="s">
        <v>1524</v>
      </c>
      <c r="U23" s="20" t="s">
        <v>1525</v>
      </c>
      <c r="V23" s="20"/>
      <c r="W23" s="20"/>
      <c r="X23" s="164" t="s">
        <v>996</v>
      </c>
      <c r="Y23" s="497"/>
      <c r="Z23" s="497"/>
      <c r="AA23" s="497"/>
    </row>
    <row r="24" spans="1:27" s="137" customFormat="1" ht="12.75">
      <c r="A24" s="136">
        <v>13</v>
      </c>
      <c r="B24" s="241" t="s">
        <v>797</v>
      </c>
      <c r="C24" s="136" t="s">
        <v>796</v>
      </c>
      <c r="D24" s="239" t="s">
        <v>1070</v>
      </c>
      <c r="E24" s="138" t="s">
        <v>795</v>
      </c>
      <c r="F24" s="146" t="s">
        <v>695</v>
      </c>
      <c r="G24" s="138">
        <v>6.8</v>
      </c>
      <c r="H24" s="138">
        <v>1981</v>
      </c>
      <c r="I24" s="138" t="s">
        <v>794</v>
      </c>
      <c r="J24" s="257" t="s">
        <v>1341</v>
      </c>
      <c r="K24" s="138">
        <v>2</v>
      </c>
      <c r="L24" s="262" t="s">
        <v>783</v>
      </c>
      <c r="M24" s="262" t="s">
        <v>783</v>
      </c>
      <c r="N24" s="144" t="s">
        <v>231</v>
      </c>
      <c r="O24" s="268"/>
      <c r="P24" s="235"/>
      <c r="Q24" s="186"/>
      <c r="R24" s="136"/>
      <c r="S24" s="284"/>
      <c r="T24" s="20" t="s">
        <v>1477</v>
      </c>
      <c r="U24" s="20" t="s">
        <v>1478</v>
      </c>
      <c r="V24" s="20"/>
      <c r="W24" s="20"/>
      <c r="X24" s="164" t="s">
        <v>996</v>
      </c>
      <c r="Y24" s="164" t="s">
        <v>996</v>
      </c>
      <c r="Z24" s="497"/>
      <c r="AA24" s="497"/>
    </row>
    <row r="25" spans="1:27" s="137" customFormat="1" ht="25.5">
      <c r="A25" s="136">
        <v>14</v>
      </c>
      <c r="B25" s="242" t="s">
        <v>793</v>
      </c>
      <c r="C25" s="136" t="s">
        <v>792</v>
      </c>
      <c r="D25" s="240" t="s">
        <v>791</v>
      </c>
      <c r="E25" s="136" t="s">
        <v>790</v>
      </c>
      <c r="F25" s="19" t="s">
        <v>1002</v>
      </c>
      <c r="G25" s="248">
        <v>1.6</v>
      </c>
      <c r="H25" s="240">
        <v>2010</v>
      </c>
      <c r="I25" s="248" t="s">
        <v>626</v>
      </c>
      <c r="J25" s="255" t="s">
        <v>1342</v>
      </c>
      <c r="K25" s="249" t="s">
        <v>783</v>
      </c>
      <c r="L25" s="249" t="s">
        <v>783</v>
      </c>
      <c r="M25" s="263" t="s">
        <v>789</v>
      </c>
      <c r="N25" s="248" t="s">
        <v>231</v>
      </c>
      <c r="O25" s="255" t="s">
        <v>783</v>
      </c>
      <c r="P25" s="252"/>
      <c r="Q25" s="186">
        <v>23700</v>
      </c>
      <c r="R25" s="252" t="s">
        <v>1079</v>
      </c>
      <c r="S25" s="484"/>
      <c r="T25" s="485" t="s">
        <v>998</v>
      </c>
      <c r="U25" s="485" t="s">
        <v>1485</v>
      </c>
      <c r="V25" s="485" t="s">
        <v>998</v>
      </c>
      <c r="W25" s="485" t="s">
        <v>1485</v>
      </c>
      <c r="X25" s="164" t="s">
        <v>996</v>
      </c>
      <c r="Y25" s="164" t="s">
        <v>996</v>
      </c>
      <c r="Z25" s="164" t="s">
        <v>996</v>
      </c>
      <c r="AA25" s="497"/>
    </row>
    <row r="26" spans="1:27" ht="25.5">
      <c r="A26" s="136">
        <v>15</v>
      </c>
      <c r="B26" s="481" t="s">
        <v>1080</v>
      </c>
      <c r="C26" s="146" t="s">
        <v>1081</v>
      </c>
      <c r="D26" s="240" t="s">
        <v>1623</v>
      </c>
      <c r="E26" s="237"/>
      <c r="F26" s="183" t="s">
        <v>874</v>
      </c>
      <c r="G26" s="144"/>
      <c r="H26" s="144">
        <v>2016</v>
      </c>
      <c r="I26" s="144"/>
      <c r="J26" s="258"/>
      <c r="K26" s="144"/>
      <c r="L26" s="250"/>
      <c r="M26" s="264"/>
      <c r="N26" s="144" t="s">
        <v>231</v>
      </c>
      <c r="O26" s="270"/>
      <c r="P26" s="250"/>
      <c r="Q26" s="482"/>
      <c r="R26" s="250"/>
      <c r="S26" s="483"/>
      <c r="T26" s="497" t="s">
        <v>1483</v>
      </c>
      <c r="U26" s="497" t="s">
        <v>1484</v>
      </c>
      <c r="V26" s="497"/>
      <c r="W26" s="497"/>
      <c r="X26" s="164" t="s">
        <v>996</v>
      </c>
      <c r="Y26" s="164" t="s">
        <v>996</v>
      </c>
      <c r="Z26" s="497"/>
      <c r="AA26" s="497"/>
    </row>
    <row r="27" spans="1:27" ht="12.75">
      <c r="A27" s="136">
        <v>16</v>
      </c>
      <c r="B27" s="243" t="s">
        <v>1256</v>
      </c>
      <c r="C27" s="146" t="s">
        <v>1257</v>
      </c>
      <c r="D27" s="237" t="s">
        <v>1258</v>
      </c>
      <c r="E27" s="237" t="s">
        <v>1536</v>
      </c>
      <c r="F27" s="138" t="s">
        <v>634</v>
      </c>
      <c r="G27" s="144" t="s">
        <v>1259</v>
      </c>
      <c r="H27" s="144">
        <v>2013</v>
      </c>
      <c r="I27" s="144" t="s">
        <v>1260</v>
      </c>
      <c r="J27" s="259" t="s">
        <v>1343</v>
      </c>
      <c r="K27" s="144" t="s">
        <v>788</v>
      </c>
      <c r="L27" s="250"/>
      <c r="M27" s="266">
        <v>2040</v>
      </c>
      <c r="N27" s="266" t="s">
        <v>231</v>
      </c>
      <c r="O27" s="271">
        <v>140565</v>
      </c>
      <c r="P27" s="273"/>
      <c r="Q27" s="507">
        <v>31500</v>
      </c>
      <c r="R27" s="273"/>
      <c r="S27" s="493"/>
      <c r="T27" s="499" t="s">
        <v>1537</v>
      </c>
      <c r="U27" s="499" t="s">
        <v>1468</v>
      </c>
      <c r="V27" s="499" t="s">
        <v>1537</v>
      </c>
      <c r="W27" s="499" t="s">
        <v>1468</v>
      </c>
      <c r="X27" s="164" t="s">
        <v>996</v>
      </c>
      <c r="Y27" s="164" t="s">
        <v>996</v>
      </c>
      <c r="Z27" s="164" t="s">
        <v>996</v>
      </c>
      <c r="AA27" s="500"/>
    </row>
    <row r="28" spans="1:27" s="137" customFormat="1" ht="25.5">
      <c r="A28" s="136">
        <v>17</v>
      </c>
      <c r="B28" s="244" t="s">
        <v>787</v>
      </c>
      <c r="C28" s="245" t="s">
        <v>786</v>
      </c>
      <c r="D28" s="246" t="s">
        <v>785</v>
      </c>
      <c r="E28" s="247" t="s">
        <v>783</v>
      </c>
      <c r="F28" s="246" t="s">
        <v>784</v>
      </c>
      <c r="G28" s="251">
        <v>1.1</v>
      </c>
      <c r="H28" s="246">
        <v>2009</v>
      </c>
      <c r="I28" s="247" t="s">
        <v>783</v>
      </c>
      <c r="J28" s="255" t="s">
        <v>783</v>
      </c>
      <c r="K28" s="247" t="s">
        <v>783</v>
      </c>
      <c r="L28" s="247"/>
      <c r="M28" s="265" t="s">
        <v>782</v>
      </c>
      <c r="N28" s="265" t="s">
        <v>231</v>
      </c>
      <c r="O28" s="272">
        <v>4633</v>
      </c>
      <c r="P28" s="274"/>
      <c r="Q28" s="480">
        <v>101000</v>
      </c>
      <c r="R28" s="274"/>
      <c r="S28" s="487"/>
      <c r="T28" s="163" t="s">
        <v>1491</v>
      </c>
      <c r="U28" s="163" t="s">
        <v>1492</v>
      </c>
      <c r="V28" s="163" t="s">
        <v>997</v>
      </c>
      <c r="W28" s="163" t="s">
        <v>1467</v>
      </c>
      <c r="X28" s="486" t="s">
        <v>996</v>
      </c>
      <c r="Y28" s="486"/>
      <c r="Z28" s="486" t="s">
        <v>996</v>
      </c>
      <c r="AA28" s="501"/>
    </row>
    <row r="29" spans="1:27" s="139" customFormat="1" ht="12.75">
      <c r="A29" s="574" t="s">
        <v>164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498"/>
      <c r="Y29" s="498"/>
      <c r="Z29" s="498"/>
      <c r="AA29" s="498"/>
    </row>
    <row r="30" spans="1:27" s="139" customFormat="1" ht="25.5">
      <c r="A30" s="136">
        <v>1</v>
      </c>
      <c r="B30" s="198" t="s">
        <v>1357</v>
      </c>
      <c r="C30" s="19" t="s">
        <v>1358</v>
      </c>
      <c r="D30" s="19" t="s">
        <v>922</v>
      </c>
      <c r="E30" s="19" t="s">
        <v>919</v>
      </c>
      <c r="F30" s="136" t="s">
        <v>634</v>
      </c>
      <c r="G30" s="136">
        <v>1896</v>
      </c>
      <c r="H30" s="136">
        <v>2006</v>
      </c>
      <c r="I30" s="136" t="s">
        <v>920</v>
      </c>
      <c r="J30" s="282">
        <v>43469</v>
      </c>
      <c r="K30" s="136">
        <v>9</v>
      </c>
      <c r="L30" s="136"/>
      <c r="M30" s="136">
        <v>2800</v>
      </c>
      <c r="N30" s="138" t="s">
        <v>16</v>
      </c>
      <c r="O30" s="283">
        <v>473708</v>
      </c>
      <c r="P30" s="136" t="s">
        <v>921</v>
      </c>
      <c r="Q30" s="186">
        <v>16000</v>
      </c>
      <c r="R30" s="136"/>
      <c r="S30" s="284"/>
      <c r="T30" s="20" t="s">
        <v>1532</v>
      </c>
      <c r="U30" s="20" t="s">
        <v>1533</v>
      </c>
      <c r="V30" s="20" t="s">
        <v>1516</v>
      </c>
      <c r="W30" s="20" t="s">
        <v>1517</v>
      </c>
      <c r="X30" s="164" t="s">
        <v>996</v>
      </c>
      <c r="Y30" s="164" t="s">
        <v>996</v>
      </c>
      <c r="Z30" s="164" t="s">
        <v>996</v>
      </c>
      <c r="AA30" s="164" t="s">
        <v>996</v>
      </c>
    </row>
    <row r="31" spans="1:27" s="281" customFormat="1" ht="12.75">
      <c r="A31" s="138">
        <v>2</v>
      </c>
      <c r="B31" s="146" t="s">
        <v>694</v>
      </c>
      <c r="C31" s="146" t="s">
        <v>1359</v>
      </c>
      <c r="D31" s="138" t="s">
        <v>1353</v>
      </c>
      <c r="E31" s="138" t="s">
        <v>1354</v>
      </c>
      <c r="F31" s="138" t="s">
        <v>634</v>
      </c>
      <c r="G31" s="138">
        <v>1986</v>
      </c>
      <c r="H31" s="138">
        <v>2018</v>
      </c>
      <c r="I31" s="280">
        <v>43335</v>
      </c>
      <c r="J31" s="280">
        <v>44431</v>
      </c>
      <c r="K31" s="138">
        <v>9</v>
      </c>
      <c r="L31" s="213" t="s">
        <v>1355</v>
      </c>
      <c r="M31" s="138">
        <v>3080</v>
      </c>
      <c r="N31" s="138" t="s">
        <v>16</v>
      </c>
      <c r="O31" s="138">
        <v>555</v>
      </c>
      <c r="P31" s="138" t="s">
        <v>1356</v>
      </c>
      <c r="Q31" s="186">
        <v>116800</v>
      </c>
      <c r="R31" s="138"/>
      <c r="S31" s="138"/>
      <c r="T31" s="508">
        <v>43700</v>
      </c>
      <c r="U31" s="508">
        <v>44795</v>
      </c>
      <c r="V31" s="508">
        <v>43700</v>
      </c>
      <c r="W31" s="508">
        <v>44795</v>
      </c>
      <c r="X31" s="164" t="s">
        <v>996</v>
      </c>
      <c r="Y31" s="164" t="s">
        <v>996</v>
      </c>
      <c r="Z31" s="164" t="s">
        <v>996</v>
      </c>
      <c r="AA31" s="164" t="s">
        <v>996</v>
      </c>
    </row>
    <row r="32" spans="1:27" ht="12.75">
      <c r="A32" s="574" t="s">
        <v>780</v>
      </c>
      <c r="B32" s="574"/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498"/>
      <c r="Y32" s="498"/>
      <c r="Z32" s="498"/>
      <c r="AA32" s="498"/>
    </row>
    <row r="33" spans="1:27" s="139" customFormat="1" ht="12.75">
      <c r="A33" s="136">
        <v>1</v>
      </c>
      <c r="B33" s="228" t="s">
        <v>694</v>
      </c>
      <c r="C33" s="136" t="s">
        <v>779</v>
      </c>
      <c r="D33" s="136" t="s">
        <v>778</v>
      </c>
      <c r="E33" s="136" t="s">
        <v>777</v>
      </c>
      <c r="F33" s="136" t="s">
        <v>634</v>
      </c>
      <c r="G33" s="235">
        <v>1896</v>
      </c>
      <c r="H33" s="136">
        <v>2000</v>
      </c>
      <c r="I33" s="136" t="s">
        <v>776</v>
      </c>
      <c r="J33" s="294">
        <v>43435</v>
      </c>
      <c r="K33" s="136">
        <v>9</v>
      </c>
      <c r="L33" s="136"/>
      <c r="M33" s="136">
        <v>2600</v>
      </c>
      <c r="N33" s="136" t="s">
        <v>231</v>
      </c>
      <c r="O33" s="136">
        <v>221786</v>
      </c>
      <c r="P33" s="136" t="s">
        <v>775</v>
      </c>
      <c r="Q33" s="186">
        <v>11000</v>
      </c>
      <c r="R33" s="19" t="s">
        <v>655</v>
      </c>
      <c r="S33" s="284">
        <v>100</v>
      </c>
      <c r="T33" s="20" t="s">
        <v>1493</v>
      </c>
      <c r="U33" s="20" t="s">
        <v>1494</v>
      </c>
      <c r="V33" s="20" t="s">
        <v>1493</v>
      </c>
      <c r="W33" s="20" t="s">
        <v>1494</v>
      </c>
      <c r="X33" s="164" t="s">
        <v>996</v>
      </c>
      <c r="Y33" s="164" t="s">
        <v>996</v>
      </c>
      <c r="Z33" s="164" t="s">
        <v>996</v>
      </c>
      <c r="AA33" s="164" t="s">
        <v>996</v>
      </c>
    </row>
    <row r="34" spans="1:27" s="137" customFormat="1" ht="12.75">
      <c r="A34" s="574" t="s">
        <v>227</v>
      </c>
      <c r="B34" s="574"/>
      <c r="C34" s="574"/>
      <c r="D34" s="574"/>
      <c r="E34" s="574"/>
      <c r="F34" s="586"/>
      <c r="G34" s="586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498"/>
      <c r="Y34" s="498"/>
      <c r="Z34" s="498"/>
      <c r="AA34" s="498"/>
    </row>
    <row r="35" spans="1:27" s="137" customFormat="1" ht="25.5">
      <c r="A35" s="136">
        <v>1</v>
      </c>
      <c r="B35" s="303" t="s">
        <v>694</v>
      </c>
      <c r="C35" s="304" t="s">
        <v>774</v>
      </c>
      <c r="D35" s="304" t="s">
        <v>773</v>
      </c>
      <c r="E35" s="305" t="s">
        <v>772</v>
      </c>
      <c r="F35" s="138" t="s">
        <v>634</v>
      </c>
      <c r="G35" s="138">
        <v>2371</v>
      </c>
      <c r="H35" s="306">
        <v>1999</v>
      </c>
      <c r="I35" s="304">
        <v>1999</v>
      </c>
      <c r="J35" s="307">
        <v>43560</v>
      </c>
      <c r="K35" s="304">
        <v>9</v>
      </c>
      <c r="M35" s="304">
        <v>2650</v>
      </c>
      <c r="N35" s="304" t="s">
        <v>231</v>
      </c>
      <c r="O35" s="308"/>
      <c r="P35" s="304" t="s">
        <v>771</v>
      </c>
      <c r="Q35" s="526"/>
      <c r="R35" s="304"/>
      <c r="S35" s="489"/>
      <c r="T35" s="490" t="s">
        <v>1003</v>
      </c>
      <c r="U35" s="490" t="s">
        <v>1521</v>
      </c>
      <c r="V35" s="490"/>
      <c r="W35" s="490"/>
      <c r="X35" s="164" t="s">
        <v>996</v>
      </c>
      <c r="Y35" s="164" t="s">
        <v>996</v>
      </c>
      <c r="Z35" s="164"/>
      <c r="AA35" s="164"/>
    </row>
    <row r="36" spans="1:27" s="137" customFormat="1" ht="12.75">
      <c r="A36" s="574" t="s">
        <v>770</v>
      </c>
      <c r="B36" s="574"/>
      <c r="C36" s="574"/>
      <c r="D36" s="574"/>
      <c r="E36" s="574"/>
      <c r="F36" s="587"/>
      <c r="G36" s="587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498"/>
      <c r="Y36" s="498"/>
      <c r="Z36" s="498"/>
      <c r="AA36" s="498"/>
    </row>
    <row r="37" spans="1:27" s="137" customFormat="1" ht="25.5">
      <c r="A37" s="136">
        <v>1</v>
      </c>
      <c r="B37" s="228" t="s">
        <v>769</v>
      </c>
      <c r="C37" s="136" t="s">
        <v>768</v>
      </c>
      <c r="D37" s="136" t="s">
        <v>767</v>
      </c>
      <c r="E37" s="136" t="s">
        <v>766</v>
      </c>
      <c r="F37" s="143" t="s">
        <v>634</v>
      </c>
      <c r="G37" s="136">
        <v>1560</v>
      </c>
      <c r="H37" s="136">
        <v>2008</v>
      </c>
      <c r="I37" s="136" t="s">
        <v>765</v>
      </c>
      <c r="J37" s="19" t="s">
        <v>1373</v>
      </c>
      <c r="K37" s="136">
        <v>5</v>
      </c>
      <c r="L37" s="260" t="s">
        <v>764</v>
      </c>
      <c r="M37" s="19" t="s">
        <v>1073</v>
      </c>
      <c r="N37" s="136" t="s">
        <v>231</v>
      </c>
      <c r="O37" s="283">
        <v>135730</v>
      </c>
      <c r="P37" s="136" t="s">
        <v>763</v>
      </c>
      <c r="Q37" s="284">
        <v>16300</v>
      </c>
      <c r="R37" s="136"/>
      <c r="S37" s="284"/>
      <c r="T37" s="163" t="s">
        <v>1491</v>
      </c>
      <c r="U37" s="163" t="s">
        <v>1492</v>
      </c>
      <c r="V37" s="163" t="s">
        <v>997</v>
      </c>
      <c r="W37" s="163" t="s">
        <v>1467</v>
      </c>
      <c r="X37" s="164" t="s">
        <v>996</v>
      </c>
      <c r="Y37" s="164" t="s">
        <v>996</v>
      </c>
      <c r="Z37" s="164" t="s">
        <v>996</v>
      </c>
      <c r="AA37" s="164" t="s">
        <v>996</v>
      </c>
    </row>
    <row r="38" spans="1:27" s="137" customFormat="1" ht="12.75">
      <c r="A38" s="136">
        <v>2</v>
      </c>
      <c r="B38" s="228" t="s">
        <v>762</v>
      </c>
      <c r="C38" s="136" t="s">
        <v>761</v>
      </c>
      <c r="D38" s="19" t="s">
        <v>1624</v>
      </c>
      <c r="E38" s="136" t="s">
        <v>760</v>
      </c>
      <c r="F38" s="19" t="s">
        <v>640</v>
      </c>
      <c r="G38" s="136"/>
      <c r="H38" s="136">
        <v>2011</v>
      </c>
      <c r="I38" s="136" t="s">
        <v>759</v>
      </c>
      <c r="J38" s="136" t="s">
        <v>1374</v>
      </c>
      <c r="K38" s="136"/>
      <c r="L38" s="260"/>
      <c r="M38" s="136">
        <v>1390</v>
      </c>
      <c r="N38" s="136" t="s">
        <v>231</v>
      </c>
      <c r="O38" s="283" t="s">
        <v>1375</v>
      </c>
      <c r="P38" s="136"/>
      <c r="Q38" s="509">
        <v>20700</v>
      </c>
      <c r="R38" s="136"/>
      <c r="S38" s="284"/>
      <c r="T38" s="20" t="s">
        <v>1504</v>
      </c>
      <c r="U38" s="20" t="s">
        <v>1505</v>
      </c>
      <c r="V38" s="20" t="s">
        <v>1504</v>
      </c>
      <c r="W38" s="20" t="s">
        <v>1505</v>
      </c>
      <c r="X38" s="164" t="s">
        <v>996</v>
      </c>
      <c r="Y38" s="164" t="s">
        <v>996</v>
      </c>
      <c r="Z38" s="164" t="s">
        <v>996</v>
      </c>
      <c r="AA38" s="497"/>
    </row>
    <row r="39" spans="1:27" ht="12.75">
      <c r="A39" s="574" t="s">
        <v>1597</v>
      </c>
      <c r="B39" s="574"/>
      <c r="C39" s="574"/>
      <c r="D39" s="574"/>
      <c r="E39" s="574"/>
      <c r="F39" s="586"/>
      <c r="G39" s="586"/>
      <c r="H39" s="586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498"/>
      <c r="Y39" s="498"/>
      <c r="Z39" s="498"/>
      <c r="AA39" s="498"/>
    </row>
    <row r="40" spans="1:27" s="139" customFormat="1" ht="191.25">
      <c r="A40" s="136">
        <v>1</v>
      </c>
      <c r="B40" s="228" t="s">
        <v>694</v>
      </c>
      <c r="C40" s="136" t="s">
        <v>693</v>
      </c>
      <c r="D40" s="136" t="s">
        <v>757</v>
      </c>
      <c r="E40" s="191" t="s">
        <v>756</v>
      </c>
      <c r="F40" s="146" t="s">
        <v>755</v>
      </c>
      <c r="G40" s="138">
        <v>1896</v>
      </c>
      <c r="H40" s="138">
        <v>2008</v>
      </c>
      <c r="I40" s="235" t="s">
        <v>690</v>
      </c>
      <c r="J40" s="19"/>
      <c r="K40" s="136">
        <v>9</v>
      </c>
      <c r="L40" s="136">
        <v>930</v>
      </c>
      <c r="M40" s="136">
        <v>3000</v>
      </c>
      <c r="N40" s="136" t="s">
        <v>16</v>
      </c>
      <c r="O40" s="19">
        <v>484459</v>
      </c>
      <c r="P40" s="136" t="s">
        <v>749</v>
      </c>
      <c r="Q40" s="186">
        <v>25000</v>
      </c>
      <c r="R40" s="136" t="s">
        <v>754</v>
      </c>
      <c r="S40" s="284">
        <v>4500</v>
      </c>
      <c r="T40" s="20" t="s">
        <v>1506</v>
      </c>
      <c r="U40" s="20" t="s">
        <v>1507</v>
      </c>
      <c r="V40" s="20" t="s">
        <v>1506</v>
      </c>
      <c r="W40" s="20" t="s">
        <v>1507</v>
      </c>
      <c r="X40" s="164" t="s">
        <v>996</v>
      </c>
      <c r="Y40" s="164" t="s">
        <v>996</v>
      </c>
      <c r="Z40" s="164" t="s">
        <v>996</v>
      </c>
      <c r="AA40" s="164" t="s">
        <v>996</v>
      </c>
    </row>
    <row r="41" spans="1:27" s="137" customFormat="1" ht="89.25">
      <c r="A41" s="136">
        <v>2</v>
      </c>
      <c r="B41" s="318" t="s">
        <v>753</v>
      </c>
      <c r="C41" s="140" t="s">
        <v>685</v>
      </c>
      <c r="D41" s="140" t="s">
        <v>752</v>
      </c>
      <c r="E41" s="261" t="s">
        <v>751</v>
      </c>
      <c r="F41" s="146" t="s">
        <v>755</v>
      </c>
      <c r="G41" s="319">
        <v>1995</v>
      </c>
      <c r="H41" s="320">
        <v>2012</v>
      </c>
      <c r="I41" s="140" t="s">
        <v>750</v>
      </c>
      <c r="J41" s="143"/>
      <c r="K41" s="140">
        <v>9</v>
      </c>
      <c r="L41" s="261">
        <v>960</v>
      </c>
      <c r="M41" s="140">
        <v>3055</v>
      </c>
      <c r="N41" s="140" t="s">
        <v>16</v>
      </c>
      <c r="O41" s="140">
        <v>208363</v>
      </c>
      <c r="P41" s="140" t="s">
        <v>749</v>
      </c>
      <c r="Q41" s="480">
        <v>45000</v>
      </c>
      <c r="R41" s="140" t="s">
        <v>680</v>
      </c>
      <c r="S41" s="166">
        <v>8300</v>
      </c>
      <c r="T41" s="163" t="s">
        <v>1512</v>
      </c>
      <c r="U41" s="163" t="s">
        <v>1513</v>
      </c>
      <c r="V41" s="163" t="s">
        <v>1512</v>
      </c>
      <c r="W41" s="163" t="s">
        <v>1513</v>
      </c>
      <c r="X41" s="486" t="s">
        <v>996</v>
      </c>
      <c r="Y41" s="486" t="s">
        <v>996</v>
      </c>
      <c r="Z41" s="486" t="s">
        <v>996</v>
      </c>
      <c r="AA41" s="486" t="s">
        <v>996</v>
      </c>
    </row>
    <row r="42" spans="1:27" s="137" customFormat="1" ht="38.25">
      <c r="A42" s="261">
        <v>3</v>
      </c>
      <c r="B42" s="527" t="s">
        <v>1269</v>
      </c>
      <c r="C42" s="367" t="s">
        <v>1270</v>
      </c>
      <c r="D42" s="367" t="s">
        <v>1271</v>
      </c>
      <c r="E42" s="367" t="s">
        <v>1272</v>
      </c>
      <c r="F42" s="416" t="s">
        <v>755</v>
      </c>
      <c r="G42" s="367">
        <v>1968</v>
      </c>
      <c r="H42" s="367">
        <v>2016</v>
      </c>
      <c r="I42" s="416" t="s">
        <v>1185</v>
      </c>
      <c r="J42" s="416" t="s">
        <v>1273</v>
      </c>
      <c r="K42" s="367">
        <v>9</v>
      </c>
      <c r="L42" s="367">
        <v>930</v>
      </c>
      <c r="M42" s="367">
        <v>3000</v>
      </c>
      <c r="N42" s="140" t="s">
        <v>16</v>
      </c>
      <c r="O42" s="367">
        <v>74462</v>
      </c>
      <c r="P42" s="140" t="s">
        <v>749</v>
      </c>
      <c r="Q42" s="528">
        <v>108000</v>
      </c>
      <c r="R42" s="529"/>
      <c r="S42" s="530"/>
      <c r="T42" s="530" t="s">
        <v>1534</v>
      </c>
      <c r="U42" s="530" t="s">
        <v>1535</v>
      </c>
      <c r="V42" s="530" t="s">
        <v>1534</v>
      </c>
      <c r="W42" s="530" t="s">
        <v>1535</v>
      </c>
      <c r="X42" s="486" t="s">
        <v>996</v>
      </c>
      <c r="Y42" s="486" t="s">
        <v>996</v>
      </c>
      <c r="Z42" s="486" t="s">
        <v>996</v>
      </c>
      <c r="AA42" s="486" t="s">
        <v>996</v>
      </c>
    </row>
    <row r="43" spans="1:27" s="137" customFormat="1" ht="12.75">
      <c r="A43" s="566" t="s">
        <v>1598</v>
      </c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02"/>
      <c r="Y43" s="502"/>
      <c r="Z43" s="502"/>
      <c r="AA43" s="502"/>
    </row>
    <row r="44" spans="1:27" s="137" customFormat="1" ht="12.75">
      <c r="A44" s="238">
        <v>1</v>
      </c>
      <c r="B44" s="366" t="s">
        <v>669</v>
      </c>
      <c r="C44" s="238" t="s">
        <v>747</v>
      </c>
      <c r="D44" s="238" t="s">
        <v>746</v>
      </c>
      <c r="E44" s="238" t="s">
        <v>745</v>
      </c>
      <c r="F44" s="145" t="s">
        <v>634</v>
      </c>
      <c r="G44" s="238">
        <v>1896</v>
      </c>
      <c r="H44" s="238">
        <v>1996</v>
      </c>
      <c r="I44" s="238">
        <v>1996</v>
      </c>
      <c r="J44" s="365" t="s">
        <v>1383</v>
      </c>
      <c r="K44" s="238">
        <v>9</v>
      </c>
      <c r="L44" s="368"/>
      <c r="M44" s="365">
        <v>2455</v>
      </c>
      <c r="N44" s="238" t="s">
        <v>231</v>
      </c>
      <c r="O44" s="369">
        <v>527652</v>
      </c>
      <c r="P44" s="238"/>
      <c r="Q44" s="296"/>
      <c r="R44" s="238" t="s">
        <v>744</v>
      </c>
      <c r="S44" s="488">
        <v>100</v>
      </c>
      <c r="T44" s="511" t="s">
        <v>1491</v>
      </c>
      <c r="U44" s="511" t="s">
        <v>1492</v>
      </c>
      <c r="V44" s="511"/>
      <c r="W44" s="511"/>
      <c r="X44" s="164" t="s">
        <v>996</v>
      </c>
      <c r="Y44" s="164" t="s">
        <v>996</v>
      </c>
      <c r="Z44" s="164"/>
      <c r="AA44" s="486" t="s">
        <v>996</v>
      </c>
    </row>
    <row r="45" spans="1:27" s="137" customFormat="1" ht="102">
      <c r="A45" s="140">
        <v>2</v>
      </c>
      <c r="B45" s="140" t="s">
        <v>743</v>
      </c>
      <c r="C45" s="140" t="s">
        <v>668</v>
      </c>
      <c r="D45" s="140" t="s">
        <v>742</v>
      </c>
      <c r="E45" s="140" t="s">
        <v>741</v>
      </c>
      <c r="F45" s="143" t="s">
        <v>634</v>
      </c>
      <c r="G45" s="140">
        <v>1968</v>
      </c>
      <c r="H45" s="140">
        <v>2012</v>
      </c>
      <c r="I45" s="140">
        <v>2012</v>
      </c>
      <c r="J45" s="138" t="s">
        <v>1340</v>
      </c>
      <c r="K45" s="140">
        <v>9</v>
      </c>
      <c r="L45" s="140"/>
      <c r="M45" s="138">
        <v>3000</v>
      </c>
      <c r="N45" s="140" t="s">
        <v>231</v>
      </c>
      <c r="O45" s="370">
        <v>290753</v>
      </c>
      <c r="P45" s="140" t="s">
        <v>740</v>
      </c>
      <c r="Q45" s="480">
        <v>48500</v>
      </c>
      <c r="R45" s="140" t="s">
        <v>739</v>
      </c>
      <c r="S45" s="166">
        <v>13700</v>
      </c>
      <c r="T45" s="163" t="s">
        <v>1495</v>
      </c>
      <c r="U45" s="163" t="s">
        <v>1496</v>
      </c>
      <c r="V45" s="163" t="s">
        <v>1495</v>
      </c>
      <c r="W45" s="163" t="s">
        <v>1496</v>
      </c>
      <c r="X45" s="164" t="s">
        <v>996</v>
      </c>
      <c r="Y45" s="164" t="s">
        <v>996</v>
      </c>
      <c r="Z45" s="164" t="s">
        <v>996</v>
      </c>
      <c r="AA45" s="164" t="s">
        <v>996</v>
      </c>
    </row>
    <row r="46" spans="1:27" s="137" customFormat="1" ht="12.75">
      <c r="A46" s="140">
        <v>3</v>
      </c>
      <c r="B46" s="140" t="s">
        <v>942</v>
      </c>
      <c r="C46" s="140" t="s">
        <v>943</v>
      </c>
      <c r="D46" s="140" t="s">
        <v>944</v>
      </c>
      <c r="E46" s="140" t="s">
        <v>945</v>
      </c>
      <c r="F46" s="143" t="s">
        <v>634</v>
      </c>
      <c r="G46" s="140">
        <v>1995</v>
      </c>
      <c r="H46" s="140">
        <v>2014</v>
      </c>
      <c r="I46" s="140">
        <v>2014</v>
      </c>
      <c r="J46" s="138" t="s">
        <v>1384</v>
      </c>
      <c r="K46" s="140">
        <v>9</v>
      </c>
      <c r="L46" s="140"/>
      <c r="M46" s="138">
        <v>3055</v>
      </c>
      <c r="N46" s="140" t="s">
        <v>231</v>
      </c>
      <c r="O46" s="370">
        <v>18964</v>
      </c>
      <c r="P46" s="140" t="s">
        <v>740</v>
      </c>
      <c r="Q46" s="480">
        <v>51000</v>
      </c>
      <c r="R46" s="140"/>
      <c r="S46" s="166"/>
      <c r="T46" s="435" t="s">
        <v>1526</v>
      </c>
      <c r="U46" s="156" t="s">
        <v>1527</v>
      </c>
      <c r="V46" s="156" t="s">
        <v>1526</v>
      </c>
      <c r="W46" s="504" t="s">
        <v>1527</v>
      </c>
      <c r="X46" s="164" t="s">
        <v>996</v>
      </c>
      <c r="Y46" s="164" t="s">
        <v>996</v>
      </c>
      <c r="Z46" s="164" t="s">
        <v>996</v>
      </c>
      <c r="AA46" s="164" t="s">
        <v>996</v>
      </c>
    </row>
    <row r="47" spans="1:27" s="137" customFormat="1" ht="12.75">
      <c r="A47" s="140">
        <v>4</v>
      </c>
      <c r="B47" s="140" t="s">
        <v>1277</v>
      </c>
      <c r="C47" s="140" t="s">
        <v>1278</v>
      </c>
      <c r="D47" s="140" t="s">
        <v>1279</v>
      </c>
      <c r="E47" s="140" t="s">
        <v>1280</v>
      </c>
      <c r="F47" s="143" t="s">
        <v>634</v>
      </c>
      <c r="G47" s="140">
        <v>1968</v>
      </c>
      <c r="H47" s="140">
        <v>2016</v>
      </c>
      <c r="I47" s="140">
        <v>2017</v>
      </c>
      <c r="J47" s="367" t="s">
        <v>1385</v>
      </c>
      <c r="K47" s="140">
        <v>9</v>
      </c>
      <c r="L47" s="140"/>
      <c r="M47" s="367">
        <v>3000</v>
      </c>
      <c r="N47" s="166" t="s">
        <v>231</v>
      </c>
      <c r="O47" s="371">
        <v>63215</v>
      </c>
      <c r="P47" s="166" t="s">
        <v>1281</v>
      </c>
      <c r="Q47" s="480">
        <v>110000</v>
      </c>
      <c r="R47" s="163" t="s">
        <v>744</v>
      </c>
      <c r="S47" s="163"/>
      <c r="T47" s="435" t="s">
        <v>1534</v>
      </c>
      <c r="U47" s="164" t="s">
        <v>1535</v>
      </c>
      <c r="V47" s="156" t="s">
        <v>1534</v>
      </c>
      <c r="W47" s="505" t="s">
        <v>1535</v>
      </c>
      <c r="X47" s="164" t="s">
        <v>996</v>
      </c>
      <c r="Y47" s="164" t="s">
        <v>996</v>
      </c>
      <c r="Z47" s="164" t="s">
        <v>996</v>
      </c>
      <c r="AA47" s="164" t="s">
        <v>996</v>
      </c>
    </row>
    <row r="48" spans="1:27" ht="12.75">
      <c r="A48" s="574" t="s">
        <v>1599</v>
      </c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87"/>
      <c r="V48" s="587"/>
      <c r="W48" s="574"/>
      <c r="X48" s="498"/>
      <c r="Y48" s="498"/>
      <c r="Z48" s="498"/>
      <c r="AA48" s="502"/>
    </row>
    <row r="49" spans="1:27" s="139" customFormat="1" ht="12.75">
      <c r="A49" s="136">
        <v>1</v>
      </c>
      <c r="B49" s="228" t="s">
        <v>732</v>
      </c>
      <c r="C49" s="136" t="s">
        <v>738</v>
      </c>
      <c r="D49" s="136">
        <v>9851201</v>
      </c>
      <c r="E49" s="136" t="s">
        <v>737</v>
      </c>
      <c r="F49" s="136" t="s">
        <v>634</v>
      </c>
      <c r="G49" s="136">
        <v>650</v>
      </c>
      <c r="H49" s="136">
        <v>1991</v>
      </c>
      <c r="I49" s="136">
        <v>1991</v>
      </c>
      <c r="J49" s="136"/>
      <c r="K49" s="136">
        <v>4</v>
      </c>
      <c r="L49" s="136"/>
      <c r="M49" s="136">
        <v>920</v>
      </c>
      <c r="N49" s="136"/>
      <c r="O49" s="136"/>
      <c r="P49" s="136"/>
      <c r="Q49" s="186"/>
      <c r="R49" s="136"/>
      <c r="S49" s="284"/>
      <c r="T49" s="163" t="s">
        <v>1491</v>
      </c>
      <c r="U49" s="163" t="s">
        <v>1492</v>
      </c>
      <c r="V49" s="163" t="s">
        <v>997</v>
      </c>
      <c r="W49" s="163" t="s">
        <v>1467</v>
      </c>
      <c r="X49" s="164" t="s">
        <v>996</v>
      </c>
      <c r="Y49" s="164" t="s">
        <v>996</v>
      </c>
      <c r="Z49" s="164"/>
      <c r="AA49" s="164"/>
    </row>
    <row r="50" spans="1:27" s="139" customFormat="1" ht="12.75">
      <c r="A50" s="136">
        <v>2</v>
      </c>
      <c r="B50" s="228" t="s">
        <v>736</v>
      </c>
      <c r="C50" s="136" t="s">
        <v>735</v>
      </c>
      <c r="D50" s="136" t="s">
        <v>734</v>
      </c>
      <c r="E50" s="136" t="s">
        <v>733</v>
      </c>
      <c r="F50" s="136" t="s">
        <v>634</v>
      </c>
      <c r="G50" s="136">
        <v>1400</v>
      </c>
      <c r="H50" s="136">
        <v>1997</v>
      </c>
      <c r="I50" s="136">
        <v>1997</v>
      </c>
      <c r="J50" s="19"/>
      <c r="K50" s="136">
        <v>5</v>
      </c>
      <c r="L50" s="136"/>
      <c r="M50" s="136">
        <v>1455</v>
      </c>
      <c r="N50" s="136"/>
      <c r="O50" s="136"/>
      <c r="P50" s="136" t="s">
        <v>703</v>
      </c>
      <c r="Q50" s="186"/>
      <c r="R50" s="136"/>
      <c r="S50" s="284"/>
      <c r="T50" s="163" t="s">
        <v>1491</v>
      </c>
      <c r="U50" s="163" t="s">
        <v>1492</v>
      </c>
      <c r="V50" s="20"/>
      <c r="W50" s="20"/>
      <c r="X50" s="164" t="s">
        <v>996</v>
      </c>
      <c r="Y50" s="164" t="s">
        <v>996</v>
      </c>
      <c r="Z50" s="497"/>
      <c r="AA50" s="497"/>
    </row>
    <row r="51" spans="1:27" s="139" customFormat="1" ht="12.75">
      <c r="A51" s="136">
        <v>3</v>
      </c>
      <c r="B51" s="228" t="s">
        <v>732</v>
      </c>
      <c r="C51" s="136" t="s">
        <v>731</v>
      </c>
      <c r="D51" s="136" t="s">
        <v>730</v>
      </c>
      <c r="E51" s="136" t="s">
        <v>729</v>
      </c>
      <c r="F51" s="136" t="s">
        <v>634</v>
      </c>
      <c r="G51" s="136">
        <v>1300</v>
      </c>
      <c r="H51" s="136">
        <v>1999</v>
      </c>
      <c r="I51" s="136">
        <v>1999</v>
      </c>
      <c r="J51" s="136"/>
      <c r="K51" s="136">
        <v>5</v>
      </c>
      <c r="L51" s="136"/>
      <c r="M51" s="136">
        <v>1340</v>
      </c>
      <c r="N51" s="136"/>
      <c r="O51" s="283"/>
      <c r="P51" s="136" t="s">
        <v>703</v>
      </c>
      <c r="Q51" s="186"/>
      <c r="R51" s="136"/>
      <c r="S51" s="284"/>
      <c r="T51" s="20" t="s">
        <v>1514</v>
      </c>
      <c r="U51" s="20" t="s">
        <v>1515</v>
      </c>
      <c r="V51" s="20"/>
      <c r="W51" s="20"/>
      <c r="X51" s="164" t="s">
        <v>996</v>
      </c>
      <c r="Y51" s="164" t="s">
        <v>996</v>
      </c>
      <c r="Z51" s="164"/>
      <c r="AA51" s="497"/>
    </row>
    <row r="52" spans="1:27" s="139" customFormat="1" ht="12.75">
      <c r="A52" s="136">
        <v>4</v>
      </c>
      <c r="B52" s="228" t="s">
        <v>728</v>
      </c>
      <c r="C52" s="136" t="s">
        <v>727</v>
      </c>
      <c r="D52" s="136" t="s">
        <v>726</v>
      </c>
      <c r="E52" s="136" t="s">
        <v>725</v>
      </c>
      <c r="F52" s="136" t="s">
        <v>634</v>
      </c>
      <c r="G52" s="136">
        <v>2500</v>
      </c>
      <c r="H52" s="136">
        <v>1996</v>
      </c>
      <c r="I52" s="136">
        <v>1996</v>
      </c>
      <c r="J52" s="19" t="s">
        <v>1397</v>
      </c>
      <c r="K52" s="136">
        <v>9</v>
      </c>
      <c r="L52" s="136">
        <v>1000</v>
      </c>
      <c r="M52" s="136">
        <v>2650</v>
      </c>
      <c r="N52" s="136"/>
      <c r="O52" s="283"/>
      <c r="P52" s="136" t="s">
        <v>724</v>
      </c>
      <c r="Q52" s="186"/>
      <c r="R52" s="136"/>
      <c r="S52" s="284"/>
      <c r="T52" s="20" t="s">
        <v>1479</v>
      </c>
      <c r="U52" s="20" t="s">
        <v>1480</v>
      </c>
      <c r="V52" s="20"/>
      <c r="W52" s="20"/>
      <c r="X52" s="164" t="s">
        <v>996</v>
      </c>
      <c r="Y52" s="164" t="s">
        <v>996</v>
      </c>
      <c r="Z52" s="164"/>
      <c r="AA52" s="497"/>
    </row>
    <row r="53" spans="1:27" s="139" customFormat="1" ht="12.75">
      <c r="A53" s="136">
        <v>5</v>
      </c>
      <c r="B53" s="228" t="s">
        <v>648</v>
      </c>
      <c r="C53" s="136" t="s">
        <v>723</v>
      </c>
      <c r="D53" s="136">
        <v>513602</v>
      </c>
      <c r="E53" s="136" t="s">
        <v>722</v>
      </c>
      <c r="F53" s="136" t="s">
        <v>695</v>
      </c>
      <c r="G53" s="136">
        <v>3120</v>
      </c>
      <c r="H53" s="136">
        <v>1984</v>
      </c>
      <c r="I53" s="136">
        <v>1984</v>
      </c>
      <c r="J53" s="19" t="s">
        <v>1398</v>
      </c>
      <c r="K53" s="136">
        <v>1</v>
      </c>
      <c r="L53" s="136"/>
      <c r="M53" s="136"/>
      <c r="N53" s="136"/>
      <c r="O53" s="136"/>
      <c r="P53" s="136"/>
      <c r="Q53" s="186"/>
      <c r="R53" s="136"/>
      <c r="S53" s="284"/>
      <c r="T53" s="163" t="s">
        <v>1491</v>
      </c>
      <c r="U53" s="163" t="s">
        <v>1492</v>
      </c>
      <c r="V53" s="20"/>
      <c r="W53" s="20"/>
      <c r="X53" s="164" t="s">
        <v>996</v>
      </c>
      <c r="Y53" s="164" t="s">
        <v>996</v>
      </c>
      <c r="Z53" s="497"/>
      <c r="AA53" s="497"/>
    </row>
    <row r="54" spans="1:27" s="139" customFormat="1" ht="12.75">
      <c r="A54" s="136">
        <v>6</v>
      </c>
      <c r="B54" s="228" t="s">
        <v>648</v>
      </c>
      <c r="C54" s="136" t="s">
        <v>721</v>
      </c>
      <c r="D54" s="136">
        <v>36648</v>
      </c>
      <c r="E54" s="136" t="s">
        <v>720</v>
      </c>
      <c r="F54" s="136" t="s">
        <v>695</v>
      </c>
      <c r="G54" s="136">
        <v>1960</v>
      </c>
      <c r="H54" s="136">
        <v>1984</v>
      </c>
      <c r="I54" s="136">
        <v>1984</v>
      </c>
      <c r="J54" s="19" t="s">
        <v>1398</v>
      </c>
      <c r="K54" s="136">
        <v>1</v>
      </c>
      <c r="L54" s="136"/>
      <c r="M54" s="136"/>
      <c r="N54" s="136"/>
      <c r="O54" s="136"/>
      <c r="P54" s="136"/>
      <c r="Q54" s="186"/>
      <c r="R54" s="136"/>
      <c r="S54" s="284"/>
      <c r="T54" s="163" t="s">
        <v>1491</v>
      </c>
      <c r="U54" s="163" t="s">
        <v>1492</v>
      </c>
      <c r="V54" s="20"/>
      <c r="W54" s="20"/>
      <c r="X54" s="164" t="s">
        <v>996</v>
      </c>
      <c r="Y54" s="164" t="s">
        <v>996</v>
      </c>
      <c r="Z54" s="497"/>
      <c r="AA54" s="497"/>
    </row>
    <row r="55" spans="1:27" s="139" customFormat="1" ht="12.75">
      <c r="A55" s="136">
        <v>7</v>
      </c>
      <c r="B55" s="228" t="s">
        <v>648</v>
      </c>
      <c r="C55" s="136" t="s">
        <v>719</v>
      </c>
      <c r="D55" s="136">
        <v>1198</v>
      </c>
      <c r="E55" s="136" t="s">
        <v>718</v>
      </c>
      <c r="F55" s="136" t="s">
        <v>695</v>
      </c>
      <c r="G55" s="136">
        <v>4562</v>
      </c>
      <c r="H55" s="136">
        <v>1988</v>
      </c>
      <c r="I55" s="136">
        <v>1989</v>
      </c>
      <c r="J55" s="136" t="s">
        <v>1398</v>
      </c>
      <c r="K55" s="136">
        <v>2</v>
      </c>
      <c r="L55" s="136"/>
      <c r="M55" s="136"/>
      <c r="N55" s="136"/>
      <c r="O55" s="136"/>
      <c r="P55" s="136"/>
      <c r="Q55" s="186"/>
      <c r="R55" s="136"/>
      <c r="S55" s="284"/>
      <c r="T55" s="163" t="s">
        <v>1491</v>
      </c>
      <c r="U55" s="163" t="s">
        <v>1492</v>
      </c>
      <c r="V55" s="20"/>
      <c r="W55" s="20"/>
      <c r="X55" s="164" t="s">
        <v>996</v>
      </c>
      <c r="Y55" s="164" t="s">
        <v>996</v>
      </c>
      <c r="Z55" s="497"/>
      <c r="AA55" s="497"/>
    </row>
    <row r="56" spans="1:27" s="139" customFormat="1" ht="12.75">
      <c r="A56" s="136">
        <v>8</v>
      </c>
      <c r="B56" s="228" t="s">
        <v>648</v>
      </c>
      <c r="C56" s="136" t="s">
        <v>717</v>
      </c>
      <c r="D56" s="136">
        <v>99328</v>
      </c>
      <c r="E56" s="136" t="s">
        <v>716</v>
      </c>
      <c r="F56" s="136" t="s">
        <v>695</v>
      </c>
      <c r="G56" s="136">
        <v>2502</v>
      </c>
      <c r="H56" s="136">
        <v>1996</v>
      </c>
      <c r="I56" s="136">
        <v>1997</v>
      </c>
      <c r="J56" s="19" t="s">
        <v>1398</v>
      </c>
      <c r="K56" s="136">
        <v>1</v>
      </c>
      <c r="L56" s="136"/>
      <c r="M56" s="136"/>
      <c r="N56" s="136"/>
      <c r="O56" s="136"/>
      <c r="P56" s="136"/>
      <c r="Q56" s="186"/>
      <c r="R56" s="136"/>
      <c r="S56" s="284"/>
      <c r="T56" s="163" t="s">
        <v>1491</v>
      </c>
      <c r="U56" s="163" t="s">
        <v>1492</v>
      </c>
      <c r="V56" s="20"/>
      <c r="W56" s="20"/>
      <c r="X56" s="164" t="s">
        <v>996</v>
      </c>
      <c r="Y56" s="164" t="s">
        <v>996</v>
      </c>
      <c r="Z56" s="497"/>
      <c r="AA56" s="497"/>
    </row>
    <row r="57" spans="1:27" s="139" customFormat="1" ht="12.75">
      <c r="A57" s="136">
        <v>9</v>
      </c>
      <c r="B57" s="228" t="s">
        <v>715</v>
      </c>
      <c r="C57" s="136" t="s">
        <v>714</v>
      </c>
      <c r="D57" s="136">
        <v>1884</v>
      </c>
      <c r="E57" s="19" t="s">
        <v>713</v>
      </c>
      <c r="F57" s="136" t="s">
        <v>695</v>
      </c>
      <c r="G57" s="136">
        <v>1566</v>
      </c>
      <c r="H57" s="136">
        <v>1996</v>
      </c>
      <c r="I57" s="136">
        <v>1997</v>
      </c>
      <c r="J57" s="19" t="s">
        <v>1398</v>
      </c>
      <c r="K57" s="136">
        <v>1</v>
      </c>
      <c r="L57" s="136"/>
      <c r="M57" s="136"/>
      <c r="N57" s="136"/>
      <c r="O57" s="136" t="s">
        <v>1149</v>
      </c>
      <c r="P57" s="136"/>
      <c r="Q57" s="186">
        <v>16000</v>
      </c>
      <c r="R57" s="136"/>
      <c r="S57" s="284"/>
      <c r="T57" s="20" t="s">
        <v>1491</v>
      </c>
      <c r="U57" s="20" t="s">
        <v>1467</v>
      </c>
      <c r="V57" s="20" t="s">
        <v>1491</v>
      </c>
      <c r="W57" s="20" t="s">
        <v>1467</v>
      </c>
      <c r="X57" s="164" t="s">
        <v>996</v>
      </c>
      <c r="Y57" s="164" t="s">
        <v>996</v>
      </c>
      <c r="Z57" s="164" t="s">
        <v>996</v>
      </c>
      <c r="AA57" s="497"/>
    </row>
    <row r="58" spans="1:27" s="139" customFormat="1" ht="38.25">
      <c r="A58" s="136">
        <v>10</v>
      </c>
      <c r="B58" s="228" t="s">
        <v>712</v>
      </c>
      <c r="C58" s="136" t="s">
        <v>711</v>
      </c>
      <c r="D58" s="136">
        <v>7269</v>
      </c>
      <c r="E58" s="136" t="s">
        <v>710</v>
      </c>
      <c r="F58" s="136" t="s">
        <v>709</v>
      </c>
      <c r="G58" s="136"/>
      <c r="H58" s="136">
        <v>1976</v>
      </c>
      <c r="I58" s="136">
        <v>1977</v>
      </c>
      <c r="J58" s="136" t="s">
        <v>708</v>
      </c>
      <c r="K58" s="136"/>
      <c r="L58" s="136">
        <v>4000</v>
      </c>
      <c r="M58" s="136"/>
      <c r="N58" s="136"/>
      <c r="O58" s="136"/>
      <c r="P58" s="136"/>
      <c r="Q58" s="186"/>
      <c r="R58" s="136"/>
      <c r="S58" s="284"/>
      <c r="T58" s="163" t="s">
        <v>1491</v>
      </c>
      <c r="U58" s="163" t="s">
        <v>1492</v>
      </c>
      <c r="V58" s="20"/>
      <c r="W58" s="20"/>
      <c r="X58" s="164" t="s">
        <v>996</v>
      </c>
      <c r="Y58" s="164"/>
      <c r="Z58" s="497"/>
      <c r="AA58" s="497"/>
    </row>
    <row r="59" spans="1:27" s="139" customFormat="1" ht="12.75">
      <c r="A59" s="136">
        <v>11</v>
      </c>
      <c r="B59" s="228" t="s">
        <v>707</v>
      </c>
      <c r="C59" s="136" t="s">
        <v>706</v>
      </c>
      <c r="D59" s="19" t="s">
        <v>1071</v>
      </c>
      <c r="E59" s="136" t="s">
        <v>705</v>
      </c>
      <c r="F59" s="136" t="s">
        <v>704</v>
      </c>
      <c r="G59" s="136">
        <v>1240</v>
      </c>
      <c r="H59" s="136">
        <v>2008</v>
      </c>
      <c r="I59" s="136">
        <v>2009</v>
      </c>
      <c r="J59" s="19" t="s">
        <v>1399</v>
      </c>
      <c r="K59" s="136">
        <v>5</v>
      </c>
      <c r="L59" s="136">
        <v>518</v>
      </c>
      <c r="M59" s="136"/>
      <c r="N59" s="136"/>
      <c r="O59" s="283">
        <v>58484</v>
      </c>
      <c r="P59" s="136" t="s">
        <v>703</v>
      </c>
      <c r="Q59" s="186">
        <v>12500</v>
      </c>
      <c r="R59" s="136"/>
      <c r="S59" s="284"/>
      <c r="T59" s="20" t="s">
        <v>1510</v>
      </c>
      <c r="U59" s="20" t="s">
        <v>1511</v>
      </c>
      <c r="V59" s="20" t="s">
        <v>1510</v>
      </c>
      <c r="W59" s="20" t="s">
        <v>1511</v>
      </c>
      <c r="X59" s="164" t="s">
        <v>996</v>
      </c>
      <c r="Y59" s="164" t="s">
        <v>996</v>
      </c>
      <c r="Z59" s="164" t="s">
        <v>996</v>
      </c>
      <c r="AA59" s="164"/>
    </row>
    <row r="60" spans="1:27" s="139" customFormat="1" ht="12.75">
      <c r="A60" s="136">
        <v>12</v>
      </c>
      <c r="B60" s="228" t="s">
        <v>702</v>
      </c>
      <c r="C60" s="136" t="s">
        <v>701</v>
      </c>
      <c r="D60" s="136">
        <v>6884</v>
      </c>
      <c r="E60" s="136"/>
      <c r="F60" s="136" t="s">
        <v>700</v>
      </c>
      <c r="G60" s="136">
        <v>6540</v>
      </c>
      <c r="H60" s="136">
        <v>1996</v>
      </c>
      <c r="I60" s="136"/>
      <c r="J60" s="136"/>
      <c r="K60" s="136">
        <v>1</v>
      </c>
      <c r="L60" s="136"/>
      <c r="M60" s="136">
        <v>8600</v>
      </c>
      <c r="N60" s="136"/>
      <c r="O60" s="136"/>
      <c r="P60" s="136"/>
      <c r="Q60" s="186">
        <v>75000</v>
      </c>
      <c r="R60" s="136"/>
      <c r="S60" s="284"/>
      <c r="T60" s="20" t="s">
        <v>1499</v>
      </c>
      <c r="U60" s="20" t="s">
        <v>1500</v>
      </c>
      <c r="V60" s="20" t="s">
        <v>1499</v>
      </c>
      <c r="W60" s="20" t="s">
        <v>1500</v>
      </c>
      <c r="X60" s="164" t="s">
        <v>996</v>
      </c>
      <c r="Y60" s="164" t="s">
        <v>996</v>
      </c>
      <c r="Z60" s="164" t="s">
        <v>996</v>
      </c>
      <c r="AA60" s="497"/>
    </row>
    <row r="61" spans="1:27" s="139" customFormat="1" ht="12.75">
      <c r="A61" s="136">
        <v>13</v>
      </c>
      <c r="B61" s="228" t="s">
        <v>699</v>
      </c>
      <c r="C61" s="136" t="s">
        <v>698</v>
      </c>
      <c r="D61" s="136" t="s">
        <v>697</v>
      </c>
      <c r="E61" s="136" t="s">
        <v>696</v>
      </c>
      <c r="F61" s="136" t="s">
        <v>695</v>
      </c>
      <c r="G61" s="136">
        <v>4400</v>
      </c>
      <c r="H61" s="136">
        <v>2009</v>
      </c>
      <c r="I61" s="19" t="s">
        <v>1625</v>
      </c>
      <c r="J61" s="19" t="s">
        <v>1400</v>
      </c>
      <c r="K61" s="136">
        <v>2</v>
      </c>
      <c r="L61" s="136"/>
      <c r="M61" s="136">
        <v>6500</v>
      </c>
      <c r="N61" s="136"/>
      <c r="O61" s="136"/>
      <c r="P61" s="136"/>
      <c r="Q61" s="186">
        <v>80000</v>
      </c>
      <c r="R61" s="136"/>
      <c r="S61" s="284"/>
      <c r="T61" s="20" t="s">
        <v>1516</v>
      </c>
      <c r="U61" s="20" t="s">
        <v>1517</v>
      </c>
      <c r="V61" s="20" t="s">
        <v>1516</v>
      </c>
      <c r="W61" s="20" t="s">
        <v>1517</v>
      </c>
      <c r="X61" s="164" t="s">
        <v>996</v>
      </c>
      <c r="Y61" s="164" t="s">
        <v>996</v>
      </c>
      <c r="Z61" s="164" t="s">
        <v>996</v>
      </c>
      <c r="AA61" s="497"/>
    </row>
    <row r="62" spans="1:27" s="137" customFormat="1" ht="12.75">
      <c r="A62" s="574" t="s">
        <v>1600</v>
      </c>
      <c r="B62" s="574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498"/>
      <c r="Y62" s="498"/>
      <c r="Z62" s="498"/>
      <c r="AA62" s="498"/>
    </row>
    <row r="63" spans="1:27" s="137" customFormat="1" ht="178.5">
      <c r="A63" s="136">
        <v>1</v>
      </c>
      <c r="B63" s="228" t="s">
        <v>694</v>
      </c>
      <c r="C63" s="136" t="s">
        <v>693</v>
      </c>
      <c r="D63" s="238" t="s">
        <v>692</v>
      </c>
      <c r="E63" s="238" t="s">
        <v>691</v>
      </c>
      <c r="F63" s="136" t="s">
        <v>682</v>
      </c>
      <c r="G63" s="238">
        <v>1896</v>
      </c>
      <c r="H63" s="238">
        <v>2008</v>
      </c>
      <c r="I63" s="238" t="s">
        <v>690</v>
      </c>
      <c r="J63" s="145" t="s">
        <v>1434</v>
      </c>
      <c r="K63" s="238">
        <v>9</v>
      </c>
      <c r="L63" s="238"/>
      <c r="M63" s="238">
        <v>3000</v>
      </c>
      <c r="N63" s="19" t="s">
        <v>16</v>
      </c>
      <c r="O63" s="238">
        <v>611605</v>
      </c>
      <c r="P63" s="238" t="s">
        <v>1435</v>
      </c>
      <c r="Q63" s="296">
        <v>23400</v>
      </c>
      <c r="R63" s="136" t="s">
        <v>1436</v>
      </c>
      <c r="S63" s="284">
        <v>4400</v>
      </c>
      <c r="T63" s="20" t="s">
        <v>1506</v>
      </c>
      <c r="U63" s="20" t="s">
        <v>1507</v>
      </c>
      <c r="V63" s="20" t="s">
        <v>1506</v>
      </c>
      <c r="W63" s="20" t="s">
        <v>1507</v>
      </c>
      <c r="X63" s="164" t="s">
        <v>996</v>
      </c>
      <c r="Y63" s="164" t="s">
        <v>996</v>
      </c>
      <c r="Z63" s="164" t="s">
        <v>996</v>
      </c>
      <c r="AA63" s="164" t="s">
        <v>996</v>
      </c>
    </row>
    <row r="64" spans="1:27" s="137" customFormat="1" ht="179.25" customHeight="1">
      <c r="A64" s="136">
        <v>2</v>
      </c>
      <c r="B64" s="228" t="s">
        <v>686</v>
      </c>
      <c r="C64" s="136" t="s">
        <v>685</v>
      </c>
      <c r="D64" s="136" t="s">
        <v>689</v>
      </c>
      <c r="E64" s="136" t="s">
        <v>688</v>
      </c>
      <c r="F64" s="136" t="s">
        <v>682</v>
      </c>
      <c r="G64" s="136">
        <v>1995</v>
      </c>
      <c r="H64" s="136">
        <v>2010</v>
      </c>
      <c r="I64" s="136" t="s">
        <v>687</v>
      </c>
      <c r="J64" s="19" t="s">
        <v>1300</v>
      </c>
      <c r="K64" s="136">
        <v>9</v>
      </c>
      <c r="L64" s="260"/>
      <c r="M64" s="136">
        <v>3040</v>
      </c>
      <c r="N64" s="19" t="s">
        <v>16</v>
      </c>
      <c r="O64" s="136">
        <v>474754</v>
      </c>
      <c r="P64" s="136" t="s">
        <v>1435</v>
      </c>
      <c r="Q64" s="186">
        <v>24400</v>
      </c>
      <c r="R64" s="136" t="s">
        <v>1437</v>
      </c>
      <c r="S64" s="284">
        <v>9200</v>
      </c>
      <c r="T64" s="20" t="s">
        <v>1474</v>
      </c>
      <c r="U64" s="20" t="s">
        <v>1475</v>
      </c>
      <c r="V64" s="20" t="s">
        <v>1474</v>
      </c>
      <c r="W64" s="20" t="s">
        <v>1475</v>
      </c>
      <c r="X64" s="164" t="s">
        <v>996</v>
      </c>
      <c r="Y64" s="164" t="s">
        <v>996</v>
      </c>
      <c r="Z64" s="164" t="s">
        <v>996</v>
      </c>
      <c r="AA64" s="164" t="s">
        <v>996</v>
      </c>
    </row>
    <row r="65" spans="1:27" s="137" customFormat="1" ht="89.25">
      <c r="A65" s="136">
        <v>3</v>
      </c>
      <c r="B65" s="228" t="s">
        <v>686</v>
      </c>
      <c r="C65" s="136" t="s">
        <v>685</v>
      </c>
      <c r="D65" s="136" t="s">
        <v>684</v>
      </c>
      <c r="E65" s="136" t="s">
        <v>683</v>
      </c>
      <c r="F65" s="136" t="s">
        <v>682</v>
      </c>
      <c r="G65" s="136">
        <v>1995</v>
      </c>
      <c r="H65" s="136">
        <v>2011</v>
      </c>
      <c r="I65" s="136" t="s">
        <v>681</v>
      </c>
      <c r="J65" s="140" t="s">
        <v>1443</v>
      </c>
      <c r="K65" s="136">
        <v>9</v>
      </c>
      <c r="L65" s="260"/>
      <c r="M65" s="136">
        <v>3040</v>
      </c>
      <c r="N65" s="19" t="s">
        <v>16</v>
      </c>
      <c r="O65" s="136" t="s">
        <v>1301</v>
      </c>
      <c r="P65" s="136"/>
      <c r="Q65" s="186">
        <v>27700</v>
      </c>
      <c r="R65" s="136" t="s">
        <v>680</v>
      </c>
      <c r="S65" s="284">
        <v>7300</v>
      </c>
      <c r="T65" s="20" t="s">
        <v>1001</v>
      </c>
      <c r="U65" s="20" t="s">
        <v>1476</v>
      </c>
      <c r="V65" s="20" t="s">
        <v>1001</v>
      </c>
      <c r="W65" s="20" t="s">
        <v>1476</v>
      </c>
      <c r="X65" s="164" t="s">
        <v>996</v>
      </c>
      <c r="Y65" s="164" t="s">
        <v>996</v>
      </c>
      <c r="Z65" s="164" t="s">
        <v>996</v>
      </c>
      <c r="AA65" s="164" t="s">
        <v>996</v>
      </c>
    </row>
    <row r="66" spans="1:27" s="137" customFormat="1" ht="78.75">
      <c r="A66" s="136">
        <v>4</v>
      </c>
      <c r="B66" s="136" t="s">
        <v>1357</v>
      </c>
      <c r="C66" s="228" t="s">
        <v>1438</v>
      </c>
      <c r="D66" s="136" t="s">
        <v>1439</v>
      </c>
      <c r="E66" s="136" t="s">
        <v>1440</v>
      </c>
      <c r="F66" s="260" t="s">
        <v>682</v>
      </c>
      <c r="G66" s="138">
        <v>1968</v>
      </c>
      <c r="H66" s="138">
        <v>2016</v>
      </c>
      <c r="I66" s="250" t="s">
        <v>1185</v>
      </c>
      <c r="J66" s="250" t="s">
        <v>1273</v>
      </c>
      <c r="K66" s="138">
        <v>9</v>
      </c>
      <c r="L66" s="411"/>
      <c r="M66" s="240">
        <v>4</v>
      </c>
      <c r="N66" s="19" t="s">
        <v>16</v>
      </c>
      <c r="O66" s="283">
        <v>28948</v>
      </c>
      <c r="P66" s="19" t="s">
        <v>1441</v>
      </c>
      <c r="Q66" s="186">
        <v>118000</v>
      </c>
      <c r="R66" s="412" t="s">
        <v>1442</v>
      </c>
      <c r="S66" s="284">
        <v>21000</v>
      </c>
      <c r="T66" s="20" t="s">
        <v>1534</v>
      </c>
      <c r="U66" s="20" t="s">
        <v>1535</v>
      </c>
      <c r="V66" s="20" t="s">
        <v>1534</v>
      </c>
      <c r="W66" s="20" t="s">
        <v>1535</v>
      </c>
      <c r="X66" s="164" t="s">
        <v>996</v>
      </c>
      <c r="Y66" s="164" t="s">
        <v>996</v>
      </c>
      <c r="Z66" s="164" t="s">
        <v>996</v>
      </c>
      <c r="AA66" s="164" t="s">
        <v>996</v>
      </c>
    </row>
    <row r="67" spans="1:27" ht="12.75">
      <c r="A67" s="574" t="s">
        <v>679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498"/>
      <c r="Y67" s="498"/>
      <c r="Z67" s="498"/>
      <c r="AA67" s="498"/>
    </row>
    <row r="68" spans="1:27" s="139" customFormat="1" ht="25.5">
      <c r="A68" s="136">
        <v>1</v>
      </c>
      <c r="B68" s="228" t="s">
        <v>678</v>
      </c>
      <c r="C68" s="136" t="s">
        <v>677</v>
      </c>
      <c r="D68" s="136" t="s">
        <v>676</v>
      </c>
      <c r="E68" s="136" t="s">
        <v>675</v>
      </c>
      <c r="F68" s="136" t="s">
        <v>674</v>
      </c>
      <c r="G68" s="136" t="s">
        <v>673</v>
      </c>
      <c r="H68" s="136">
        <v>2000</v>
      </c>
      <c r="I68" s="136" t="s">
        <v>672</v>
      </c>
      <c r="J68" s="19" t="s">
        <v>1178</v>
      </c>
      <c r="K68" s="136">
        <v>5</v>
      </c>
      <c r="L68" s="136">
        <v>573</v>
      </c>
      <c r="M68" s="136">
        <v>1710</v>
      </c>
      <c r="N68" s="136" t="s">
        <v>231</v>
      </c>
      <c r="O68" s="283" t="s">
        <v>1179</v>
      </c>
      <c r="P68" s="136" t="s">
        <v>671</v>
      </c>
      <c r="Q68" s="186"/>
      <c r="R68" s="136"/>
      <c r="S68" s="284"/>
      <c r="T68" s="20" t="s">
        <v>1477</v>
      </c>
      <c r="U68" s="20" t="s">
        <v>1478</v>
      </c>
      <c r="V68" s="20"/>
      <c r="W68" s="20"/>
      <c r="X68" s="164" t="s">
        <v>996</v>
      </c>
      <c r="Y68" s="164" t="s">
        <v>996</v>
      </c>
      <c r="Z68" s="164"/>
      <c r="AA68" s="497"/>
    </row>
    <row r="69" spans="1:27" ht="12.75">
      <c r="A69" s="574" t="s">
        <v>670</v>
      </c>
      <c r="B69" s="574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498"/>
      <c r="Y69" s="498"/>
      <c r="Z69" s="498"/>
      <c r="AA69" s="498"/>
    </row>
    <row r="70" spans="1:27" s="139" customFormat="1" ht="12.75">
      <c r="A70" s="140">
        <v>1</v>
      </c>
      <c r="B70" s="318" t="s">
        <v>669</v>
      </c>
      <c r="C70" s="140" t="s">
        <v>668</v>
      </c>
      <c r="D70" s="140" t="s">
        <v>667</v>
      </c>
      <c r="E70" s="140" t="s">
        <v>666</v>
      </c>
      <c r="F70" s="143" t="s">
        <v>665</v>
      </c>
      <c r="G70" s="140">
        <v>1900</v>
      </c>
      <c r="H70" s="140">
        <v>2007</v>
      </c>
      <c r="I70" s="140" t="s">
        <v>664</v>
      </c>
      <c r="J70" s="494" t="s">
        <v>1455</v>
      </c>
      <c r="K70" s="140">
        <v>9</v>
      </c>
      <c r="L70" s="140"/>
      <c r="M70" s="146">
        <v>3000</v>
      </c>
      <c r="N70" s="140"/>
      <c r="O70" s="495">
        <v>632038</v>
      </c>
      <c r="P70" s="140" t="s">
        <v>663</v>
      </c>
      <c r="Q70" s="480">
        <v>16200</v>
      </c>
      <c r="R70" s="140"/>
      <c r="S70" s="166"/>
      <c r="T70" s="20" t="s">
        <v>1508</v>
      </c>
      <c r="U70" s="20" t="s">
        <v>1509</v>
      </c>
      <c r="V70" s="20" t="s">
        <v>1508</v>
      </c>
      <c r="W70" s="20" t="s">
        <v>1509</v>
      </c>
      <c r="X70" s="164" t="s">
        <v>996</v>
      </c>
      <c r="Y70" s="164" t="s">
        <v>996</v>
      </c>
      <c r="Z70" s="164" t="s">
        <v>996</v>
      </c>
      <c r="AA70" s="164" t="s">
        <v>996</v>
      </c>
    </row>
    <row r="71" spans="1:27" s="139" customFormat="1" ht="38.25" customHeight="1">
      <c r="A71" s="138">
        <v>2</v>
      </c>
      <c r="B71" s="206" t="s">
        <v>669</v>
      </c>
      <c r="C71" s="138" t="s">
        <v>1310</v>
      </c>
      <c r="D71" s="138" t="s">
        <v>1311</v>
      </c>
      <c r="E71" s="138" t="s">
        <v>1312</v>
      </c>
      <c r="F71" s="260" t="s">
        <v>682</v>
      </c>
      <c r="G71" s="138">
        <v>2000</v>
      </c>
      <c r="H71" s="138">
        <v>2017</v>
      </c>
      <c r="I71" s="138" t="s">
        <v>1313</v>
      </c>
      <c r="J71" s="430" t="s">
        <v>1456</v>
      </c>
      <c r="K71" s="146">
        <v>9</v>
      </c>
      <c r="L71" s="138">
        <v>1283</v>
      </c>
      <c r="M71" s="146">
        <v>3000</v>
      </c>
      <c r="N71" s="138"/>
      <c r="O71" s="431">
        <v>64157</v>
      </c>
      <c r="P71" s="138" t="s">
        <v>663</v>
      </c>
      <c r="Q71" s="506">
        <v>112000</v>
      </c>
      <c r="R71" s="138"/>
      <c r="S71" s="207"/>
      <c r="T71" s="496">
        <v>43778</v>
      </c>
      <c r="U71" s="496">
        <v>44873</v>
      </c>
      <c r="V71" s="496">
        <v>43778</v>
      </c>
      <c r="W71" s="496">
        <v>44873</v>
      </c>
      <c r="X71" s="164" t="s">
        <v>996</v>
      </c>
      <c r="Y71" s="164" t="s">
        <v>996</v>
      </c>
      <c r="Z71" s="164" t="s">
        <v>996</v>
      </c>
      <c r="AA71" s="164" t="s">
        <v>996</v>
      </c>
    </row>
    <row r="72" spans="1:27" s="137" customFormat="1" ht="12.75">
      <c r="A72" s="567" t="s">
        <v>662</v>
      </c>
      <c r="B72" s="568"/>
      <c r="C72" s="568"/>
      <c r="D72" s="568"/>
      <c r="E72" s="568"/>
      <c r="F72" s="568"/>
      <c r="G72" s="568"/>
      <c r="H72" s="568"/>
      <c r="I72" s="568"/>
      <c r="J72" s="568"/>
      <c r="K72" s="568"/>
      <c r="L72" s="568"/>
      <c r="M72" s="568"/>
      <c r="N72" s="568"/>
      <c r="O72" s="568"/>
      <c r="P72" s="568"/>
      <c r="Q72" s="568"/>
      <c r="R72" s="568"/>
      <c r="S72" s="568"/>
      <c r="T72" s="568"/>
      <c r="U72" s="568"/>
      <c r="V72" s="568"/>
      <c r="W72" s="568"/>
      <c r="X72" s="502"/>
      <c r="Y72" s="502"/>
      <c r="Z72" s="502"/>
      <c r="AA72" s="498"/>
    </row>
    <row r="73" spans="1:27" s="137" customFormat="1" ht="12.75">
      <c r="A73" s="138">
        <v>1</v>
      </c>
      <c r="B73" s="445" t="s">
        <v>637</v>
      </c>
      <c r="C73" s="365" t="s">
        <v>661</v>
      </c>
      <c r="D73" s="365" t="s">
        <v>660</v>
      </c>
      <c r="E73" s="194" t="s">
        <v>885</v>
      </c>
      <c r="F73" s="365" t="s">
        <v>659</v>
      </c>
      <c r="G73" s="365" t="s">
        <v>658</v>
      </c>
      <c r="H73" s="365">
        <v>1996</v>
      </c>
      <c r="I73" s="365" t="s">
        <v>657</v>
      </c>
      <c r="J73" s="365" t="s">
        <v>1288</v>
      </c>
      <c r="K73" s="365">
        <v>3</v>
      </c>
      <c r="L73" s="446" t="s">
        <v>656</v>
      </c>
      <c r="M73" s="365">
        <v>2658</v>
      </c>
      <c r="N73" s="365" t="s">
        <v>16</v>
      </c>
      <c r="O73" s="283"/>
      <c r="P73" s="365" t="s">
        <v>15</v>
      </c>
      <c r="Q73" s="186"/>
      <c r="R73" s="365"/>
      <c r="S73" s="491"/>
      <c r="T73" s="492" t="s">
        <v>1000</v>
      </c>
      <c r="U73" s="492" t="s">
        <v>1518</v>
      </c>
      <c r="V73" s="492"/>
      <c r="W73" s="492"/>
      <c r="X73" s="164" t="s">
        <v>996</v>
      </c>
      <c r="Y73" s="164" t="s">
        <v>996</v>
      </c>
      <c r="Z73" s="164"/>
      <c r="AA73" s="497"/>
    </row>
    <row r="74" spans="1:27" s="137" customFormat="1" ht="12.75">
      <c r="A74" s="138">
        <v>2</v>
      </c>
      <c r="B74" s="206" t="s">
        <v>654</v>
      </c>
      <c r="C74" s="138" t="s">
        <v>653</v>
      </c>
      <c r="D74" s="138" t="s">
        <v>652</v>
      </c>
      <c r="E74" s="146" t="s">
        <v>886</v>
      </c>
      <c r="F74" s="138" t="s">
        <v>651</v>
      </c>
      <c r="G74" s="138">
        <v>1598</v>
      </c>
      <c r="H74" s="138">
        <v>1998</v>
      </c>
      <c r="I74" s="138" t="s">
        <v>650</v>
      </c>
      <c r="J74" s="138" t="s">
        <v>1289</v>
      </c>
      <c r="K74" s="138">
        <v>5</v>
      </c>
      <c r="L74" s="213">
        <v>0</v>
      </c>
      <c r="M74" s="138">
        <v>1595</v>
      </c>
      <c r="N74" s="365" t="s">
        <v>16</v>
      </c>
      <c r="O74" s="283"/>
      <c r="P74" s="138" t="s">
        <v>649</v>
      </c>
      <c r="Q74" s="186"/>
      <c r="R74" s="138"/>
      <c r="S74" s="207"/>
      <c r="T74" s="156" t="s">
        <v>999</v>
      </c>
      <c r="U74" s="156" t="s">
        <v>1490</v>
      </c>
      <c r="V74" s="156"/>
      <c r="W74" s="156"/>
      <c r="X74" s="164" t="s">
        <v>996</v>
      </c>
      <c r="Y74" s="164" t="s">
        <v>996</v>
      </c>
      <c r="Z74" s="164"/>
      <c r="AA74" s="497"/>
    </row>
    <row r="75" spans="1:27" s="137" customFormat="1" ht="12.75">
      <c r="A75" s="138">
        <v>3</v>
      </c>
      <c r="B75" s="206" t="s">
        <v>648</v>
      </c>
      <c r="C75" s="138" t="s">
        <v>647</v>
      </c>
      <c r="D75" s="138">
        <v>650047</v>
      </c>
      <c r="E75" s="138" t="s">
        <v>646</v>
      </c>
      <c r="F75" s="138" t="s">
        <v>640</v>
      </c>
      <c r="G75" s="138">
        <v>2502</v>
      </c>
      <c r="H75" s="138">
        <v>1989</v>
      </c>
      <c r="I75" s="138" t="s">
        <v>645</v>
      </c>
      <c r="J75" s="138" t="s">
        <v>781</v>
      </c>
      <c r="K75" s="138">
        <v>1</v>
      </c>
      <c r="L75" s="213" t="s">
        <v>644</v>
      </c>
      <c r="M75" s="138" t="s">
        <v>643</v>
      </c>
      <c r="N75" s="138" t="s">
        <v>16</v>
      </c>
      <c r="O75" s="531"/>
      <c r="P75" s="138" t="s">
        <v>15</v>
      </c>
      <c r="Q75" s="186"/>
      <c r="R75" s="136"/>
      <c r="S75" s="284"/>
      <c r="T75" s="156" t="s">
        <v>1491</v>
      </c>
      <c r="U75" s="156" t="s">
        <v>1492</v>
      </c>
      <c r="V75" s="20"/>
      <c r="W75" s="503"/>
      <c r="X75" s="164" t="s">
        <v>996</v>
      </c>
      <c r="Y75" s="164" t="s">
        <v>996</v>
      </c>
      <c r="Z75" s="497"/>
      <c r="AA75" s="497"/>
    </row>
    <row r="76" spans="1:27" s="137" customFormat="1" ht="12.75">
      <c r="A76" s="138">
        <v>4</v>
      </c>
      <c r="B76" s="228" t="s">
        <v>642</v>
      </c>
      <c r="C76" s="136" t="s">
        <v>641</v>
      </c>
      <c r="D76" s="136">
        <v>98022</v>
      </c>
      <c r="E76" s="19" t="s">
        <v>887</v>
      </c>
      <c r="F76" s="136" t="s">
        <v>640</v>
      </c>
      <c r="G76" s="136">
        <v>2502</v>
      </c>
      <c r="H76" s="136">
        <v>1996</v>
      </c>
      <c r="I76" s="136" t="s">
        <v>639</v>
      </c>
      <c r="J76" s="19" t="s">
        <v>1184</v>
      </c>
      <c r="K76" s="136">
        <v>1</v>
      </c>
      <c r="L76" s="260">
        <v>7500</v>
      </c>
      <c r="M76" s="136" t="s">
        <v>638</v>
      </c>
      <c r="N76" s="136" t="s">
        <v>125</v>
      </c>
      <c r="O76" s="19"/>
      <c r="P76" s="136"/>
      <c r="Q76" s="186"/>
      <c r="R76" s="136"/>
      <c r="S76" s="284"/>
      <c r="T76" s="156" t="s">
        <v>1491</v>
      </c>
      <c r="U76" s="156" t="s">
        <v>1492</v>
      </c>
      <c r="V76" s="20"/>
      <c r="W76" s="503"/>
      <c r="X76" s="164" t="s">
        <v>996</v>
      </c>
      <c r="Y76" s="164" t="s">
        <v>996</v>
      </c>
      <c r="Z76" s="497"/>
      <c r="AA76" s="497"/>
    </row>
    <row r="77" spans="1:27" s="137" customFormat="1" ht="12.75">
      <c r="A77" s="138">
        <v>5</v>
      </c>
      <c r="B77" s="366" t="s">
        <v>637</v>
      </c>
      <c r="C77" s="238" t="s">
        <v>636</v>
      </c>
      <c r="D77" s="238" t="s">
        <v>635</v>
      </c>
      <c r="E77" s="145" t="s">
        <v>1044</v>
      </c>
      <c r="F77" s="238" t="s">
        <v>634</v>
      </c>
      <c r="G77" s="238" t="s">
        <v>633</v>
      </c>
      <c r="H77" s="238">
        <v>1997</v>
      </c>
      <c r="I77" s="238" t="s">
        <v>632</v>
      </c>
      <c r="J77" s="238" t="s">
        <v>1290</v>
      </c>
      <c r="K77" s="238">
        <v>5</v>
      </c>
      <c r="L77" s="368"/>
      <c r="M77" s="238">
        <v>1540</v>
      </c>
      <c r="N77" s="238" t="s">
        <v>16</v>
      </c>
      <c r="O77" s="238"/>
      <c r="P77" s="238"/>
      <c r="Q77" s="296"/>
      <c r="R77" s="238"/>
      <c r="S77" s="488"/>
      <c r="T77" s="434" t="s">
        <v>1519</v>
      </c>
      <c r="U77" s="434" t="s">
        <v>1520</v>
      </c>
      <c r="V77" s="434" t="s">
        <v>1519</v>
      </c>
      <c r="W77" s="434" t="s">
        <v>1520</v>
      </c>
      <c r="X77" s="164" t="s">
        <v>996</v>
      </c>
      <c r="Y77" s="164" t="s">
        <v>996</v>
      </c>
      <c r="Z77" s="164"/>
      <c r="AA77" s="497"/>
    </row>
    <row r="78" spans="1:27" s="137" customFormat="1" ht="25.5">
      <c r="A78" s="138">
        <v>6</v>
      </c>
      <c r="B78" s="228" t="s">
        <v>631</v>
      </c>
      <c r="C78" s="19" t="s">
        <v>630</v>
      </c>
      <c r="D78" s="136" t="s">
        <v>629</v>
      </c>
      <c r="E78" s="136" t="s">
        <v>628</v>
      </c>
      <c r="F78" s="136" t="s">
        <v>627</v>
      </c>
      <c r="G78" s="136"/>
      <c r="H78" s="136">
        <v>2010</v>
      </c>
      <c r="I78" s="136" t="s">
        <v>626</v>
      </c>
      <c r="J78" s="19" t="s">
        <v>1184</v>
      </c>
      <c r="K78" s="136"/>
      <c r="L78" s="260">
        <v>4000</v>
      </c>
      <c r="M78" s="136" t="s">
        <v>625</v>
      </c>
      <c r="N78" s="136" t="s">
        <v>125</v>
      </c>
      <c r="O78" s="136"/>
      <c r="P78" s="136"/>
      <c r="Q78" s="186"/>
      <c r="R78" s="136"/>
      <c r="S78" s="284"/>
      <c r="T78" s="20" t="s">
        <v>1000</v>
      </c>
      <c r="U78" s="20" t="s">
        <v>1518</v>
      </c>
      <c r="V78" s="20"/>
      <c r="W78" s="503"/>
      <c r="X78" s="164" t="s">
        <v>996</v>
      </c>
      <c r="Y78" s="497"/>
      <c r="Z78" s="497"/>
      <c r="AA78" s="497"/>
    </row>
    <row r="79" spans="16:19" ht="12.75">
      <c r="P79" s="137"/>
      <c r="S79" s="135"/>
    </row>
    <row r="87" ht="12.75">
      <c r="T87" s="17"/>
    </row>
    <row r="88" ht="12.75">
      <c r="T88" s="17"/>
    </row>
  </sheetData>
  <sheetProtection selectLockedCells="1" selectUnlockedCells="1"/>
  <mergeCells count="35">
    <mergeCell ref="A69:W69"/>
    <mergeCell ref="A11:W11"/>
    <mergeCell ref="A43:W43"/>
    <mergeCell ref="A62:W62"/>
    <mergeCell ref="A29:W29"/>
    <mergeCell ref="A34:W34"/>
    <mergeCell ref="A36:W36"/>
    <mergeCell ref="A48:W48"/>
    <mergeCell ref="A39:W39"/>
    <mergeCell ref="A67:W67"/>
    <mergeCell ref="X3:AA4"/>
    <mergeCell ref="K3:K5"/>
    <mergeCell ref="N3:N5"/>
    <mergeCell ref="O3:O5"/>
    <mergeCell ref="P3:P5"/>
    <mergeCell ref="L3:L5"/>
    <mergeCell ref="D3:D5"/>
    <mergeCell ref="E3:E5"/>
    <mergeCell ref="A32:W32"/>
    <mergeCell ref="V3:W4"/>
    <mergeCell ref="Q3:Q5"/>
    <mergeCell ref="J3:J5"/>
    <mergeCell ref="T3:U4"/>
    <mergeCell ref="H3:H5"/>
    <mergeCell ref="I3:I5"/>
    <mergeCell ref="A72:W72"/>
    <mergeCell ref="M3:M5"/>
    <mergeCell ref="A3:A5"/>
    <mergeCell ref="B3:B5"/>
    <mergeCell ref="C3:C5"/>
    <mergeCell ref="G3:G5"/>
    <mergeCell ref="A9:W9"/>
    <mergeCell ref="A6:W6"/>
    <mergeCell ref="F3:F5"/>
    <mergeCell ref="R3:S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33" r:id="rId1"/>
  <rowBreaks count="1" manualBreakCount="1">
    <brk id="61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84" zoomScaleNormal="72" zoomScaleSheetLayoutView="84" zoomScalePageLayoutView="0" workbookViewId="0" topLeftCell="A1">
      <selection activeCell="C26" sqref="C26"/>
    </sheetView>
  </sheetViews>
  <sheetFormatPr defaultColWidth="9.140625" defaultRowHeight="12.75"/>
  <cols>
    <col min="1" max="1" width="5.8515625" style="3" customWidth="1"/>
    <col min="2" max="2" width="43.7109375" style="14" customWidth="1"/>
    <col min="3" max="3" width="18.421875" style="4" customWidth="1"/>
    <col min="4" max="4" width="17.421875" style="4" customWidth="1"/>
    <col min="5" max="5" width="23.57421875" style="4" customWidth="1"/>
    <col min="6" max="6" width="12.00390625" style="6" bestFit="1" customWidth="1"/>
    <col min="7" max="16384" width="9.140625" style="6" customWidth="1"/>
  </cols>
  <sheetData>
    <row r="1" ht="12.75">
      <c r="B1" s="38" t="s">
        <v>504</v>
      </c>
    </row>
    <row r="2" ht="12.75">
      <c r="B2" s="38"/>
    </row>
    <row r="3" ht="12.75">
      <c r="B3" s="131" t="s">
        <v>505</v>
      </c>
    </row>
    <row r="4" spans="1:5" ht="12.75">
      <c r="A4" s="588" t="s">
        <v>102</v>
      </c>
      <c r="B4" s="590" t="s">
        <v>506</v>
      </c>
      <c r="C4" s="592" t="s">
        <v>1627</v>
      </c>
      <c r="D4" s="594" t="s">
        <v>1628</v>
      </c>
      <c r="E4" s="594"/>
    </row>
    <row r="5" spans="1:5" ht="89.25">
      <c r="A5" s="589"/>
      <c r="B5" s="591"/>
      <c r="C5" s="593"/>
      <c r="D5" s="532" t="s">
        <v>1629</v>
      </c>
      <c r="E5" s="533" t="s">
        <v>1091</v>
      </c>
    </row>
    <row r="6" spans="1:5" s="2" customFormat="1" ht="12.75">
      <c r="A6" s="10">
        <v>1</v>
      </c>
      <c r="B6" s="41" t="s">
        <v>10</v>
      </c>
      <c r="C6" s="83">
        <v>3702947.4299999997</v>
      </c>
      <c r="D6" s="197"/>
      <c r="E6" s="208"/>
    </row>
    <row r="7" spans="1:5" s="2" customFormat="1" ht="12.75">
      <c r="A7" s="10">
        <v>2</v>
      </c>
      <c r="B7" s="41" t="s">
        <v>17</v>
      </c>
      <c r="C7" s="227">
        <v>343467.76</v>
      </c>
      <c r="D7" s="197"/>
      <c r="E7" s="197"/>
    </row>
    <row r="8" spans="1:5" s="2" customFormat="1" ht="12.75">
      <c r="A8" s="10">
        <v>3</v>
      </c>
      <c r="B8" s="41" t="s">
        <v>23</v>
      </c>
      <c r="C8" s="83">
        <v>571724</v>
      </c>
      <c r="D8" s="83"/>
      <c r="E8" s="83"/>
    </row>
    <row r="9" spans="1:5" s="2" customFormat="1" ht="12.75">
      <c r="A9" s="10">
        <v>4</v>
      </c>
      <c r="B9" s="41" t="s">
        <v>26</v>
      </c>
      <c r="C9" s="83">
        <v>1019853.84</v>
      </c>
      <c r="D9" s="278">
        <v>199.71</v>
      </c>
      <c r="E9" s="279">
        <v>26838.6</v>
      </c>
    </row>
    <row r="10" spans="1:5" s="2" customFormat="1" ht="12.75">
      <c r="A10" s="10">
        <v>5</v>
      </c>
      <c r="B10" s="41" t="s">
        <v>507</v>
      </c>
      <c r="C10" s="83">
        <v>1089911.93</v>
      </c>
      <c r="D10" s="293">
        <v>1141.95</v>
      </c>
      <c r="E10" s="293">
        <v>10518.1</v>
      </c>
    </row>
    <row r="11" spans="1:5" s="2" customFormat="1" ht="12.75">
      <c r="A11" s="10">
        <v>6</v>
      </c>
      <c r="B11" s="41" t="s">
        <v>35</v>
      </c>
      <c r="C11" s="83">
        <v>802391.76</v>
      </c>
      <c r="D11" s="197"/>
      <c r="E11" s="197"/>
    </row>
    <row r="12" spans="1:5" s="2" customFormat="1" ht="12.75">
      <c r="A12" s="10">
        <v>7</v>
      </c>
      <c r="B12" s="41" t="s">
        <v>508</v>
      </c>
      <c r="C12" s="83">
        <v>130974.64</v>
      </c>
      <c r="D12" s="83"/>
      <c r="E12" s="83"/>
    </row>
    <row r="13" spans="1:5" s="2" customFormat="1" ht="12.75">
      <c r="A13" s="10">
        <v>8</v>
      </c>
      <c r="B13" s="41" t="s">
        <v>509</v>
      </c>
      <c r="C13" s="83">
        <v>8152677.64</v>
      </c>
      <c r="D13" s="311">
        <v>223000</v>
      </c>
      <c r="E13" s="311"/>
    </row>
    <row r="14" spans="1:5" s="2" customFormat="1" ht="12.75">
      <c r="A14" s="10">
        <v>9</v>
      </c>
      <c r="B14" s="41" t="s">
        <v>49</v>
      </c>
      <c r="C14" s="83">
        <v>162236.64</v>
      </c>
      <c r="D14" s="83">
        <v>9375.64</v>
      </c>
      <c r="E14" s="83"/>
    </row>
    <row r="15" spans="1:5" s="2" customFormat="1" ht="12.75">
      <c r="A15" s="10">
        <v>10</v>
      </c>
      <c r="B15" s="41" t="s">
        <v>510</v>
      </c>
      <c r="C15" s="227" t="s">
        <v>1382</v>
      </c>
      <c r="D15" s="197"/>
      <c r="E15" s="197"/>
    </row>
    <row r="16" spans="1:5" s="2" customFormat="1" ht="25.5">
      <c r="A16" s="10">
        <v>11</v>
      </c>
      <c r="B16" s="41" t="s">
        <v>58</v>
      </c>
      <c r="C16" s="227">
        <v>1193441.83</v>
      </c>
      <c r="D16" s="278">
        <v>15889.71</v>
      </c>
      <c r="E16" s="278"/>
    </row>
    <row r="17" spans="1:5" s="2" customFormat="1" ht="25.5">
      <c r="A17" s="10">
        <v>12</v>
      </c>
      <c r="B17" s="41" t="s">
        <v>63</v>
      </c>
      <c r="C17" s="227">
        <v>674858.5900000001</v>
      </c>
      <c r="D17" s="278">
        <v>8049.16</v>
      </c>
      <c r="E17" s="278"/>
    </row>
    <row r="18" spans="1:5" s="2" customFormat="1" ht="12.75">
      <c r="A18" s="10">
        <v>13</v>
      </c>
      <c r="B18" s="41" t="s">
        <v>67</v>
      </c>
      <c r="C18" s="83">
        <v>786329.02</v>
      </c>
      <c r="D18" s="83">
        <v>50682.44</v>
      </c>
      <c r="E18" s="83"/>
    </row>
    <row r="19" spans="1:5" s="2" customFormat="1" ht="12.75">
      <c r="A19" s="10">
        <v>14</v>
      </c>
      <c r="B19" s="41" t="s">
        <v>511</v>
      </c>
      <c r="C19" s="83">
        <v>861421.03</v>
      </c>
      <c r="D19" s="310">
        <v>60737.75</v>
      </c>
      <c r="E19" s="310"/>
    </row>
    <row r="20" spans="1:5" s="2" customFormat="1" ht="12.75">
      <c r="A20" s="10">
        <v>15</v>
      </c>
      <c r="B20" s="41" t="s">
        <v>74</v>
      </c>
      <c r="C20" s="83">
        <v>1182398.23</v>
      </c>
      <c r="D20" s="278">
        <v>81046.27</v>
      </c>
      <c r="E20" s="278"/>
    </row>
    <row r="21" spans="1:5" s="2" customFormat="1" ht="12.75">
      <c r="A21" s="10">
        <v>16</v>
      </c>
      <c r="B21" s="41" t="s">
        <v>78</v>
      </c>
      <c r="C21" s="83">
        <v>405850.65</v>
      </c>
      <c r="D21" s="278">
        <v>39733.12</v>
      </c>
      <c r="E21" s="278"/>
    </row>
    <row r="22" spans="1:5" s="2" customFormat="1" ht="12.75">
      <c r="A22" s="10">
        <v>17</v>
      </c>
      <c r="B22" s="41" t="s">
        <v>512</v>
      </c>
      <c r="C22" s="227">
        <v>739011.56</v>
      </c>
      <c r="D22" s="278">
        <v>91371.22</v>
      </c>
      <c r="E22" s="278"/>
    </row>
    <row r="23" spans="1:6" s="2" customFormat="1" ht="12.75">
      <c r="A23" s="10">
        <v>18</v>
      </c>
      <c r="B23" s="41" t="s">
        <v>513</v>
      </c>
      <c r="C23" s="83">
        <v>422731.26</v>
      </c>
      <c r="D23" s="83">
        <v>40043.08</v>
      </c>
      <c r="E23" s="83"/>
      <c r="F23" s="148"/>
    </row>
    <row r="24" spans="1:5" s="2" customFormat="1" ht="25.5">
      <c r="A24" s="10">
        <v>19</v>
      </c>
      <c r="B24" s="429" t="s">
        <v>93</v>
      </c>
      <c r="C24" s="83">
        <v>106209.90999999999</v>
      </c>
      <c r="D24" s="83"/>
      <c r="E24" s="311"/>
    </row>
    <row r="25" spans="1:5" s="2" customFormat="1" ht="25.5">
      <c r="A25" s="10">
        <v>20</v>
      </c>
      <c r="B25" s="429" t="s">
        <v>97</v>
      </c>
      <c r="C25" s="83">
        <v>1350464.91</v>
      </c>
      <c r="D25" s="443">
        <v>50333.5</v>
      </c>
      <c r="E25" s="444"/>
    </row>
    <row r="26" spans="1:5" ht="12.75">
      <c r="A26" s="84"/>
      <c r="B26" s="9" t="s">
        <v>514</v>
      </c>
      <c r="C26" s="85">
        <f>SUM(C6:C25)</f>
        <v>23698902.63</v>
      </c>
      <c r="D26" s="85">
        <f>SUM(D6:D25)</f>
        <v>671603.5499999999</v>
      </c>
      <c r="E26" s="196"/>
    </row>
  </sheetData>
  <sheetProtection selectLockedCells="1" selectUnlockedCells="1"/>
  <mergeCells count="4">
    <mergeCell ref="A4:A5"/>
    <mergeCell ref="B4:B5"/>
    <mergeCell ref="C4:C5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85" zoomScaleSheetLayoutView="85" zoomScalePageLayoutView="0" workbookViewId="0" topLeftCell="A1">
      <selection activeCell="B52" sqref="B52"/>
    </sheetView>
  </sheetViews>
  <sheetFormatPr defaultColWidth="9.140625" defaultRowHeight="12.75"/>
  <cols>
    <col min="1" max="1" width="33.421875" style="514" customWidth="1"/>
    <col min="2" max="2" width="29.140625" style="514" customWidth="1"/>
    <col min="3" max="3" width="11.57421875" style="514" bestFit="1" customWidth="1"/>
    <col min="4" max="4" width="40.421875" style="514" customWidth="1"/>
    <col min="5" max="5" width="13.421875" style="514" customWidth="1"/>
    <col min="6" max="6" width="12.140625" style="514" customWidth="1"/>
    <col min="7" max="16384" width="9.140625" style="514" customWidth="1"/>
  </cols>
  <sheetData>
    <row r="1" ht="12.75">
      <c r="F1" s="513" t="s">
        <v>504</v>
      </c>
    </row>
    <row r="2" spans="1:6" ht="25.5">
      <c r="A2" s="38" t="s">
        <v>1596</v>
      </c>
      <c r="F2" s="513"/>
    </row>
    <row r="3" spans="1:6" ht="15">
      <c r="A3" s="515" t="s">
        <v>1539</v>
      </c>
      <c r="B3" s="515" t="s">
        <v>1540</v>
      </c>
      <c r="C3" s="516" t="s">
        <v>1541</v>
      </c>
      <c r="D3" s="515" t="s">
        <v>1542</v>
      </c>
      <c r="E3" s="517" t="s">
        <v>1543</v>
      </c>
      <c r="F3" s="518" t="s">
        <v>1544</v>
      </c>
    </row>
    <row r="4" spans="1:6" ht="15">
      <c r="A4" s="595">
        <v>2015</v>
      </c>
      <c r="B4" s="595"/>
      <c r="C4" s="595"/>
      <c r="D4" s="595"/>
      <c r="E4" s="595"/>
      <c r="F4" s="595"/>
    </row>
    <row r="5" spans="1:6" ht="12.75">
      <c r="A5" s="519" t="s">
        <v>1545</v>
      </c>
      <c r="B5" s="519" t="s">
        <v>1546</v>
      </c>
      <c r="C5" s="520">
        <v>42011</v>
      </c>
      <c r="D5" s="519" t="s">
        <v>1547</v>
      </c>
      <c r="E5" s="521">
        <v>1129.96</v>
      </c>
      <c r="F5" s="521"/>
    </row>
    <row r="6" spans="1:6" ht="38.25">
      <c r="A6" s="519" t="s">
        <v>1022</v>
      </c>
      <c r="B6" s="519" t="s">
        <v>1548</v>
      </c>
      <c r="C6" s="520">
        <v>42048</v>
      </c>
      <c r="D6" s="519" t="s">
        <v>1549</v>
      </c>
      <c r="E6" s="521">
        <v>6096.59</v>
      </c>
      <c r="F6" s="522"/>
    </row>
    <row r="7" spans="1:6" ht="12.75">
      <c r="A7" s="519" t="s">
        <v>23</v>
      </c>
      <c r="B7" s="519" t="s">
        <v>1550</v>
      </c>
      <c r="C7" s="520">
        <v>42110</v>
      </c>
      <c r="D7" s="519"/>
      <c r="E7" s="521">
        <v>2120.46</v>
      </c>
      <c r="F7" s="521"/>
    </row>
    <row r="8" spans="1:6" ht="12.75">
      <c r="A8" s="519" t="s">
        <v>23</v>
      </c>
      <c r="B8" s="519" t="s">
        <v>1550</v>
      </c>
      <c r="C8" s="520">
        <v>42113</v>
      </c>
      <c r="D8" s="519"/>
      <c r="E8" s="521"/>
      <c r="F8" s="521">
        <v>2985.46</v>
      </c>
    </row>
    <row r="9" spans="1:6" ht="38.25">
      <c r="A9" s="519" t="s">
        <v>23</v>
      </c>
      <c r="B9" s="519" t="s">
        <v>1550</v>
      </c>
      <c r="C9" s="520">
        <v>42134</v>
      </c>
      <c r="D9" s="519" t="s">
        <v>1551</v>
      </c>
      <c r="E9" s="521">
        <v>908.13</v>
      </c>
      <c r="F9" s="521"/>
    </row>
    <row r="10" spans="1:6" ht="25.5">
      <c r="A10" s="519" t="s">
        <v>1024</v>
      </c>
      <c r="B10" s="519" t="s">
        <v>1552</v>
      </c>
      <c r="C10" s="520">
        <v>42148</v>
      </c>
      <c r="D10" s="519" t="s">
        <v>1553</v>
      </c>
      <c r="E10" s="521">
        <v>536.31</v>
      </c>
      <c r="F10" s="521"/>
    </row>
    <row r="11" spans="1:6" ht="38.25">
      <c r="A11" s="519" t="s">
        <v>97</v>
      </c>
      <c r="B11" s="519" t="s">
        <v>1552</v>
      </c>
      <c r="C11" s="520">
        <v>42163</v>
      </c>
      <c r="D11" s="519" t="s">
        <v>1554</v>
      </c>
      <c r="E11" s="521">
        <v>5384.77</v>
      </c>
      <c r="F11" s="522"/>
    </row>
    <row r="12" spans="1:6" ht="12.75">
      <c r="A12" s="519" t="s">
        <v>10</v>
      </c>
      <c r="B12" s="519" t="s">
        <v>1548</v>
      </c>
      <c r="C12" s="520">
        <v>42280</v>
      </c>
      <c r="D12" s="519" t="s">
        <v>1555</v>
      </c>
      <c r="E12" s="521">
        <v>736.77</v>
      </c>
      <c r="F12" s="521"/>
    </row>
    <row r="13" spans="1:6" ht="25.5">
      <c r="A13" s="519" t="s">
        <v>97</v>
      </c>
      <c r="B13" s="519" t="s">
        <v>1552</v>
      </c>
      <c r="C13" s="520">
        <v>42315</v>
      </c>
      <c r="D13" s="519" t="s">
        <v>1556</v>
      </c>
      <c r="E13" s="521">
        <v>553.87</v>
      </c>
      <c r="F13" s="521"/>
    </row>
    <row r="14" spans="1:6" ht="38.25">
      <c r="A14" s="519" t="s">
        <v>1022</v>
      </c>
      <c r="B14" s="519" t="s">
        <v>1552</v>
      </c>
      <c r="C14" s="520">
        <v>42315</v>
      </c>
      <c r="D14" s="519" t="s">
        <v>1557</v>
      </c>
      <c r="E14" s="521">
        <v>15780.1</v>
      </c>
      <c r="F14" s="522"/>
    </row>
    <row r="15" spans="1:6" ht="12.75">
      <c r="A15" s="519" t="s">
        <v>23</v>
      </c>
      <c r="B15" s="519" t="s">
        <v>1550</v>
      </c>
      <c r="C15" s="520">
        <v>42346</v>
      </c>
      <c r="D15" s="519"/>
      <c r="E15" s="521">
        <v>250</v>
      </c>
      <c r="F15" s="521"/>
    </row>
    <row r="16" spans="1:6" ht="25.5">
      <c r="A16" s="519" t="s">
        <v>1024</v>
      </c>
      <c r="B16" s="519" t="s">
        <v>1552</v>
      </c>
      <c r="C16" s="520">
        <v>42415</v>
      </c>
      <c r="D16" s="519" t="s">
        <v>1558</v>
      </c>
      <c r="E16" s="521">
        <v>606.54</v>
      </c>
      <c r="F16" s="521"/>
    </row>
    <row r="17" spans="1:6" ht="12.75">
      <c r="A17" s="596" t="s">
        <v>1595</v>
      </c>
      <c r="B17" s="596"/>
      <c r="C17" s="596"/>
      <c r="D17" s="596"/>
      <c r="E17" s="523">
        <f>SUM(E5:E16)</f>
        <v>34103.5</v>
      </c>
      <c r="F17" s="523">
        <f>SUM(F5:F16)</f>
        <v>2985.46</v>
      </c>
    </row>
    <row r="18" spans="1:6" ht="15">
      <c r="A18" s="595">
        <v>2016</v>
      </c>
      <c r="B18" s="595"/>
      <c r="C18" s="595"/>
      <c r="D18" s="595"/>
      <c r="E18" s="595"/>
      <c r="F18" s="595"/>
    </row>
    <row r="19" spans="1:6" ht="12.75">
      <c r="A19" s="519" t="s">
        <v>23</v>
      </c>
      <c r="B19" s="519" t="s">
        <v>1550</v>
      </c>
      <c r="C19" s="520">
        <v>42431</v>
      </c>
      <c r="D19" s="519"/>
      <c r="E19" s="521">
        <v>5000</v>
      </c>
      <c r="F19" s="522"/>
    </row>
    <row r="20" spans="1:6" ht="38.25">
      <c r="A20" s="519" t="s">
        <v>67</v>
      </c>
      <c r="B20" s="519" t="s">
        <v>1552</v>
      </c>
      <c r="C20" s="520">
        <v>42432</v>
      </c>
      <c r="D20" s="519" t="s">
        <v>1559</v>
      </c>
      <c r="E20" s="521">
        <v>3690.5</v>
      </c>
      <c r="F20" s="522"/>
    </row>
    <row r="21" spans="1:6" ht="25.5">
      <c r="A21" s="519" t="s">
        <v>1560</v>
      </c>
      <c r="B21" s="519" t="s">
        <v>1552</v>
      </c>
      <c r="C21" s="520">
        <v>42443</v>
      </c>
      <c r="D21" s="519" t="s">
        <v>1561</v>
      </c>
      <c r="E21" s="521">
        <v>947.19</v>
      </c>
      <c r="F21" s="521"/>
    </row>
    <row r="22" spans="1:6" ht="12.75">
      <c r="A22" s="519" t="s">
        <v>23</v>
      </c>
      <c r="B22" s="519" t="s">
        <v>1550</v>
      </c>
      <c r="C22" s="520">
        <v>42498</v>
      </c>
      <c r="D22" s="519"/>
      <c r="E22" s="521">
        <v>1520.69</v>
      </c>
      <c r="F22" s="521"/>
    </row>
    <row r="23" spans="1:6" ht="76.5">
      <c r="A23" s="519" t="s">
        <v>1562</v>
      </c>
      <c r="B23" s="519" t="s">
        <v>1552</v>
      </c>
      <c r="C23" s="520">
        <v>42538</v>
      </c>
      <c r="D23" s="519" t="s">
        <v>1563</v>
      </c>
      <c r="E23" s="521">
        <v>1133.48</v>
      </c>
      <c r="F23" s="521"/>
    </row>
    <row r="24" spans="1:6" ht="38.25">
      <c r="A24" s="519" t="s">
        <v>10</v>
      </c>
      <c r="B24" s="519" t="s">
        <v>1546</v>
      </c>
      <c r="C24" s="520">
        <v>42571</v>
      </c>
      <c r="D24" s="519" t="s">
        <v>1564</v>
      </c>
      <c r="E24" s="521">
        <v>1809.07</v>
      </c>
      <c r="F24" s="521"/>
    </row>
    <row r="25" spans="1:6" ht="51">
      <c r="A25" s="519" t="s">
        <v>97</v>
      </c>
      <c r="B25" s="519" t="s">
        <v>1552</v>
      </c>
      <c r="C25" s="520">
        <v>42614</v>
      </c>
      <c r="D25" s="519" t="s">
        <v>1565</v>
      </c>
      <c r="E25" s="521">
        <v>7626</v>
      </c>
      <c r="F25" s="522"/>
    </row>
    <row r="26" spans="1:6" ht="12.75">
      <c r="A26" s="519" t="s">
        <v>126</v>
      </c>
      <c r="B26" s="519" t="s">
        <v>1546</v>
      </c>
      <c r="C26" s="520">
        <v>42667</v>
      </c>
      <c r="D26" s="519"/>
      <c r="E26" s="521">
        <v>2936.96</v>
      </c>
      <c r="F26" s="521"/>
    </row>
    <row r="27" spans="1:6" ht="25.5">
      <c r="A27" s="519" t="s">
        <v>1566</v>
      </c>
      <c r="B27" s="519" t="s">
        <v>1546</v>
      </c>
      <c r="C27" s="520">
        <v>42723</v>
      </c>
      <c r="D27" s="519" t="s">
        <v>1567</v>
      </c>
      <c r="E27" s="521">
        <v>8300</v>
      </c>
      <c r="F27" s="522"/>
    </row>
    <row r="28" spans="1:6" ht="12.75">
      <c r="A28" s="596" t="s">
        <v>1595</v>
      </c>
      <c r="B28" s="596"/>
      <c r="C28" s="596"/>
      <c r="D28" s="596"/>
      <c r="E28" s="523">
        <f>SUM(E19:E27)</f>
        <v>32963.89</v>
      </c>
      <c r="F28" s="523">
        <f>SUM(F19:F27)</f>
        <v>0</v>
      </c>
    </row>
    <row r="29" spans="1:6" ht="15">
      <c r="A29" s="595">
        <v>2017</v>
      </c>
      <c r="B29" s="595"/>
      <c r="C29" s="595"/>
      <c r="D29" s="595"/>
      <c r="E29" s="595"/>
      <c r="F29" s="595"/>
    </row>
    <row r="30" spans="1:6" ht="25.5">
      <c r="A30" s="519" t="s">
        <v>10</v>
      </c>
      <c r="B30" s="519" t="s">
        <v>1546</v>
      </c>
      <c r="C30" s="520">
        <v>42749</v>
      </c>
      <c r="D30" s="519" t="s">
        <v>1568</v>
      </c>
      <c r="E30" s="521">
        <v>12450</v>
      </c>
      <c r="F30" s="522"/>
    </row>
    <row r="31" spans="1:6" ht="25.5">
      <c r="A31" s="519" t="s">
        <v>1566</v>
      </c>
      <c r="B31" s="519" t="s">
        <v>1569</v>
      </c>
      <c r="C31" s="520">
        <v>42749</v>
      </c>
      <c r="D31" s="519" t="s">
        <v>1570</v>
      </c>
      <c r="E31" s="521">
        <v>7200</v>
      </c>
      <c r="F31" s="522"/>
    </row>
    <row r="32" spans="1:6" ht="38.25">
      <c r="A32" s="519" t="s">
        <v>67</v>
      </c>
      <c r="B32" s="519" t="s">
        <v>1571</v>
      </c>
      <c r="C32" s="520">
        <v>42769</v>
      </c>
      <c r="D32" s="519" t="s">
        <v>1572</v>
      </c>
      <c r="E32" s="521">
        <v>180</v>
      </c>
      <c r="F32" s="521"/>
    </row>
    <row r="33" spans="1:6" ht="25.5">
      <c r="A33" s="519" t="s">
        <v>23</v>
      </c>
      <c r="B33" s="519" t="s">
        <v>1550</v>
      </c>
      <c r="C33" s="520">
        <v>42810</v>
      </c>
      <c r="D33" s="519" t="s">
        <v>1573</v>
      </c>
      <c r="E33" s="521">
        <v>1713.59</v>
      </c>
      <c r="F33" s="521"/>
    </row>
    <row r="34" spans="1:6" ht="38.25">
      <c r="A34" s="519" t="s">
        <v>1023</v>
      </c>
      <c r="B34" s="519" t="s">
        <v>1552</v>
      </c>
      <c r="C34" s="520">
        <v>42860</v>
      </c>
      <c r="D34" s="519" t="s">
        <v>1574</v>
      </c>
      <c r="E34" s="521">
        <v>4752.85</v>
      </c>
      <c r="F34" s="522"/>
    </row>
    <row r="35" spans="1:6" ht="51">
      <c r="A35" s="519" t="s">
        <v>67</v>
      </c>
      <c r="B35" s="519" t="s">
        <v>1552</v>
      </c>
      <c r="C35" s="520">
        <v>42915</v>
      </c>
      <c r="D35" s="519" t="s">
        <v>1575</v>
      </c>
      <c r="E35" s="521">
        <v>3040.69</v>
      </c>
      <c r="F35" s="521"/>
    </row>
    <row r="36" spans="1:6" ht="51">
      <c r="A36" s="519" t="s">
        <v>23</v>
      </c>
      <c r="B36" s="519" t="s">
        <v>1550</v>
      </c>
      <c r="C36" s="520">
        <v>42915</v>
      </c>
      <c r="D36" s="519" t="s">
        <v>1576</v>
      </c>
      <c r="E36" s="521">
        <v>2000</v>
      </c>
      <c r="F36" s="521"/>
    </row>
    <row r="37" spans="1:6" ht="51">
      <c r="A37" s="519" t="s">
        <v>23</v>
      </c>
      <c r="B37" s="519" t="s">
        <v>1550</v>
      </c>
      <c r="C37" s="520">
        <v>42915</v>
      </c>
      <c r="D37" s="519" t="s">
        <v>1577</v>
      </c>
      <c r="E37" s="521">
        <v>2955.97</v>
      </c>
      <c r="F37" s="521"/>
    </row>
    <row r="38" spans="1:6" ht="12.75">
      <c r="A38" s="519" t="s">
        <v>23</v>
      </c>
      <c r="B38" s="519" t="s">
        <v>1550</v>
      </c>
      <c r="C38" s="520">
        <v>42989</v>
      </c>
      <c r="D38" s="519" t="s">
        <v>1578</v>
      </c>
      <c r="E38" s="521">
        <v>0</v>
      </c>
      <c r="F38" s="521">
        <v>2857.77</v>
      </c>
    </row>
    <row r="39" spans="1:6" ht="38.25">
      <c r="A39" s="519" t="s">
        <v>1545</v>
      </c>
      <c r="B39" s="519" t="s">
        <v>1546</v>
      </c>
      <c r="C39" s="520">
        <v>43007</v>
      </c>
      <c r="D39" s="519" t="s">
        <v>1579</v>
      </c>
      <c r="E39" s="521">
        <v>1491.2</v>
      </c>
      <c r="F39" s="521"/>
    </row>
    <row r="40" spans="1:6" ht="38.25">
      <c r="A40" s="519" t="s">
        <v>67</v>
      </c>
      <c r="B40" s="519" t="s">
        <v>1552</v>
      </c>
      <c r="C40" s="520">
        <v>43012</v>
      </c>
      <c r="D40" s="519" t="s">
        <v>1580</v>
      </c>
      <c r="E40" s="521">
        <v>4744.5</v>
      </c>
      <c r="F40" s="522"/>
    </row>
    <row r="41" spans="1:6" ht="12.75">
      <c r="A41" s="519" t="s">
        <v>126</v>
      </c>
      <c r="B41" s="519" t="s">
        <v>1569</v>
      </c>
      <c r="C41" s="520">
        <v>43067</v>
      </c>
      <c r="D41" s="519"/>
      <c r="E41" s="521">
        <v>1580.55</v>
      </c>
      <c r="F41" s="521"/>
    </row>
    <row r="42" spans="1:6" ht="12.75">
      <c r="A42" s="519" t="s">
        <v>126</v>
      </c>
      <c r="B42" s="519" t="s">
        <v>1546</v>
      </c>
      <c r="C42" s="520">
        <v>43074</v>
      </c>
      <c r="D42" s="519"/>
      <c r="E42" s="521">
        <v>2878.07</v>
      </c>
      <c r="F42" s="521"/>
    </row>
    <row r="43" spans="1:6" ht="12.75">
      <c r="A43" s="596" t="s">
        <v>1595</v>
      </c>
      <c r="B43" s="596"/>
      <c r="C43" s="596"/>
      <c r="D43" s="596"/>
      <c r="E43" s="523">
        <f>SUM(E30:E42)</f>
        <v>44987.42</v>
      </c>
      <c r="F43" s="523">
        <f>SUM(F30:F42)</f>
        <v>2857.77</v>
      </c>
    </row>
    <row r="44" spans="1:6" ht="15">
      <c r="A44" s="595">
        <v>2018</v>
      </c>
      <c r="B44" s="595"/>
      <c r="C44" s="595"/>
      <c r="D44" s="595"/>
      <c r="E44" s="595"/>
      <c r="F44" s="595"/>
    </row>
    <row r="45" spans="1:6" ht="38.25">
      <c r="A45" s="519" t="s">
        <v>1560</v>
      </c>
      <c r="B45" s="519" t="s">
        <v>1552</v>
      </c>
      <c r="C45" s="520">
        <v>43105</v>
      </c>
      <c r="D45" s="519" t="s">
        <v>1581</v>
      </c>
      <c r="E45" s="521">
        <v>9455.01</v>
      </c>
      <c r="F45" s="522"/>
    </row>
    <row r="46" spans="1:6" ht="25.5">
      <c r="A46" s="519" t="s">
        <v>67</v>
      </c>
      <c r="B46" s="519" t="s">
        <v>1552</v>
      </c>
      <c r="C46" s="520">
        <v>43125</v>
      </c>
      <c r="D46" s="519" t="s">
        <v>1582</v>
      </c>
      <c r="E46" s="521">
        <v>1108.01</v>
      </c>
      <c r="F46" s="521"/>
    </row>
    <row r="47" spans="1:6" ht="51">
      <c r="A47" s="519" t="s">
        <v>97</v>
      </c>
      <c r="B47" s="519" t="s">
        <v>1552</v>
      </c>
      <c r="C47" s="520">
        <v>43147</v>
      </c>
      <c r="D47" s="519" t="s">
        <v>1583</v>
      </c>
      <c r="E47" s="521">
        <v>7034.66</v>
      </c>
      <c r="F47" s="522"/>
    </row>
    <row r="48" spans="1:6" ht="38.25">
      <c r="A48" s="519" t="s">
        <v>1584</v>
      </c>
      <c r="B48" s="519" t="s">
        <v>1552</v>
      </c>
      <c r="C48" s="520">
        <v>43147</v>
      </c>
      <c r="D48" s="519" t="s">
        <v>1585</v>
      </c>
      <c r="E48" s="521">
        <v>7171.31</v>
      </c>
      <c r="F48" s="522"/>
    </row>
    <row r="49" spans="1:6" ht="12.75">
      <c r="A49" s="519"/>
      <c r="B49" s="519" t="s">
        <v>1548</v>
      </c>
      <c r="C49" s="520">
        <v>43185</v>
      </c>
      <c r="D49" s="519"/>
      <c r="E49" s="521">
        <v>664.2</v>
      </c>
      <c r="F49" s="521"/>
    </row>
    <row r="50" spans="1:6" ht="25.5">
      <c r="A50" s="519" t="s">
        <v>23</v>
      </c>
      <c r="B50" s="519" t="s">
        <v>1550</v>
      </c>
      <c r="C50" s="520">
        <v>43232</v>
      </c>
      <c r="D50" s="519" t="s">
        <v>1586</v>
      </c>
      <c r="E50" s="521">
        <v>0</v>
      </c>
      <c r="F50" s="521">
        <v>1036</v>
      </c>
    </row>
    <row r="51" spans="1:6" ht="25.5">
      <c r="A51" s="519" t="s">
        <v>23</v>
      </c>
      <c r="B51" s="519" t="s">
        <v>1550</v>
      </c>
      <c r="C51" s="520">
        <v>43246</v>
      </c>
      <c r="D51" s="519" t="s">
        <v>1587</v>
      </c>
      <c r="E51" s="521">
        <v>608</v>
      </c>
      <c r="F51" s="521"/>
    </row>
    <row r="52" spans="1:6" ht="38.25">
      <c r="A52" s="519" t="s">
        <v>23</v>
      </c>
      <c r="B52" s="519" t="s">
        <v>1550</v>
      </c>
      <c r="C52" s="520">
        <v>43260</v>
      </c>
      <c r="D52" s="519" t="s">
        <v>1588</v>
      </c>
      <c r="E52" s="521">
        <v>2206.24</v>
      </c>
      <c r="F52" s="521"/>
    </row>
    <row r="53" spans="1:6" ht="25.5">
      <c r="A53" s="519" t="s">
        <v>1560</v>
      </c>
      <c r="B53" s="519" t="s">
        <v>1552</v>
      </c>
      <c r="C53" s="520">
        <v>43273</v>
      </c>
      <c r="D53" s="519" t="s">
        <v>1589</v>
      </c>
      <c r="E53" s="521">
        <v>1629.65</v>
      </c>
      <c r="F53" s="521"/>
    </row>
    <row r="54" spans="1:6" ht="25.5">
      <c r="A54" s="519" t="s">
        <v>1590</v>
      </c>
      <c r="B54" s="519" t="s">
        <v>1552</v>
      </c>
      <c r="C54" s="520">
        <v>43300</v>
      </c>
      <c r="D54" s="519" t="s">
        <v>1591</v>
      </c>
      <c r="E54" s="521">
        <v>2562.11</v>
      </c>
      <c r="F54" s="521"/>
    </row>
    <row r="55" spans="1:6" ht="25.5">
      <c r="A55" s="519" t="s">
        <v>1560</v>
      </c>
      <c r="B55" s="519" t="s">
        <v>1592</v>
      </c>
      <c r="C55" s="520">
        <v>43312</v>
      </c>
      <c r="D55" s="519" t="s">
        <v>1593</v>
      </c>
      <c r="E55" s="521">
        <v>7371.26</v>
      </c>
      <c r="F55" s="522"/>
    </row>
    <row r="56" spans="1:6" ht="25.5">
      <c r="A56" s="519" t="s">
        <v>1560</v>
      </c>
      <c r="B56" s="519" t="s">
        <v>1546</v>
      </c>
      <c r="C56" s="520">
        <v>43329</v>
      </c>
      <c r="D56" s="519" t="s">
        <v>1594</v>
      </c>
      <c r="E56" s="521">
        <v>1203.45</v>
      </c>
      <c r="F56" s="521"/>
    </row>
    <row r="57" spans="1:6" ht="12.75">
      <c r="A57" s="596" t="s">
        <v>1595</v>
      </c>
      <c r="B57" s="596"/>
      <c r="C57" s="596"/>
      <c r="D57" s="596"/>
      <c r="E57" s="523">
        <f>SUM(E45:E56)</f>
        <v>41013.9</v>
      </c>
      <c r="F57" s="523">
        <f>SUM(F45:F56)</f>
        <v>1036</v>
      </c>
    </row>
    <row r="59" spans="1:6" ht="12.75">
      <c r="A59" s="597" t="s">
        <v>1595</v>
      </c>
      <c r="B59" s="597"/>
      <c r="C59" s="597"/>
      <c r="D59" s="597"/>
      <c r="E59" s="524">
        <f>SUM(E57,E43,E28,E17)</f>
        <v>153068.71000000002</v>
      </c>
      <c r="F59" s="524">
        <f>SUM(F57,F43,F28,F17)</f>
        <v>6879.23</v>
      </c>
    </row>
  </sheetData>
  <sheetProtection/>
  <mergeCells count="9">
    <mergeCell ref="A44:F44"/>
    <mergeCell ref="A57:D57"/>
    <mergeCell ref="A59:D59"/>
    <mergeCell ref="A4:F4"/>
    <mergeCell ref="A18:F18"/>
    <mergeCell ref="A17:D17"/>
    <mergeCell ref="A28:D28"/>
    <mergeCell ref="A29:F29"/>
    <mergeCell ref="A43:D4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85" zoomScaleNormal="72" zoomScaleSheetLayoutView="85" zoomScalePageLayoutView="0" workbookViewId="0" topLeftCell="A1">
      <pane ySplit="4" topLeftCell="A74" activePane="bottomLeft" state="frozen"/>
      <selection pane="topLeft" activeCell="A1" sqref="A1"/>
      <selection pane="bottomLeft" activeCell="A23" sqref="A23:J23"/>
    </sheetView>
  </sheetViews>
  <sheetFormatPr defaultColWidth="9.140625" defaultRowHeight="12.75"/>
  <cols>
    <col min="1" max="1" width="6.00390625" style="5" customWidth="1"/>
    <col min="2" max="2" width="33.8515625" style="14" customWidth="1"/>
    <col min="3" max="3" width="22.140625" style="14" customWidth="1"/>
    <col min="4" max="4" width="20.140625" style="14" customWidth="1"/>
    <col min="5" max="5" width="20.140625" style="5" customWidth="1"/>
    <col min="6" max="8" width="20.140625" style="14" customWidth="1"/>
    <col min="9" max="9" width="20.140625" style="5" customWidth="1"/>
    <col min="10" max="10" width="33.57421875" style="15" customWidth="1"/>
    <col min="11" max="16384" width="9.140625" style="6" customWidth="1"/>
  </cols>
  <sheetData>
    <row r="1" ht="12.75">
      <c r="A1" s="157" t="s">
        <v>515</v>
      </c>
    </row>
    <row r="3" spans="1:10" ht="12.75" customHeight="1">
      <c r="A3" s="600" t="s">
        <v>516</v>
      </c>
      <c r="B3" s="600"/>
      <c r="C3" s="600"/>
      <c r="D3" s="600"/>
      <c r="E3" s="600"/>
      <c r="F3" s="600"/>
      <c r="G3" s="600"/>
      <c r="H3" s="600"/>
      <c r="I3" s="600"/>
      <c r="J3" s="600"/>
    </row>
    <row r="4" spans="1:10" ht="99" customHeight="1">
      <c r="A4" s="86" t="s">
        <v>517</v>
      </c>
      <c r="B4" s="87" t="s">
        <v>518</v>
      </c>
      <c r="C4" s="88" t="s">
        <v>519</v>
      </c>
      <c r="D4" s="88" t="s">
        <v>520</v>
      </c>
      <c r="E4" s="88" t="s">
        <v>437</v>
      </c>
      <c r="F4" s="88" t="s">
        <v>521</v>
      </c>
      <c r="G4" s="88" t="s">
        <v>522</v>
      </c>
      <c r="H4" s="88" t="s">
        <v>523</v>
      </c>
      <c r="I4" s="88" t="s">
        <v>524</v>
      </c>
      <c r="J4" s="89" t="s">
        <v>525</v>
      </c>
    </row>
    <row r="5" spans="1:10" ht="12.75" customHeight="1">
      <c r="A5" s="601" t="s">
        <v>1601</v>
      </c>
      <c r="B5" s="601"/>
      <c r="C5" s="601"/>
      <c r="D5" s="601"/>
      <c r="E5" s="601"/>
      <c r="F5" s="601"/>
      <c r="G5" s="601"/>
      <c r="H5" s="601"/>
      <c r="I5" s="601"/>
      <c r="J5" s="601"/>
    </row>
    <row r="6" spans="1:10" ht="12.75">
      <c r="A6" s="160">
        <v>1</v>
      </c>
      <c r="B6" s="321" t="s">
        <v>526</v>
      </c>
      <c r="C6" s="326">
        <v>4909</v>
      </c>
      <c r="D6" s="334" t="s">
        <v>527</v>
      </c>
      <c r="E6" s="342">
        <v>1996</v>
      </c>
      <c r="F6" s="347" t="s">
        <v>528</v>
      </c>
      <c r="G6" s="347">
        <v>26962</v>
      </c>
      <c r="H6" s="352" t="s">
        <v>1122</v>
      </c>
      <c r="I6" s="357" t="s">
        <v>16</v>
      </c>
      <c r="J6" s="358" t="s">
        <v>531</v>
      </c>
    </row>
    <row r="7" spans="1:10" ht="25.5">
      <c r="A7" s="160">
        <v>2</v>
      </c>
      <c r="B7" s="322" t="s">
        <v>529</v>
      </c>
      <c r="C7" s="327">
        <v>9882</v>
      </c>
      <c r="D7" s="335" t="s">
        <v>530</v>
      </c>
      <c r="E7" s="343">
        <v>1996</v>
      </c>
      <c r="F7" s="348" t="s">
        <v>528</v>
      </c>
      <c r="G7" s="348">
        <v>10858</v>
      </c>
      <c r="H7" s="352" t="s">
        <v>1123</v>
      </c>
      <c r="I7" s="359" t="s">
        <v>16</v>
      </c>
      <c r="J7" s="358" t="s">
        <v>531</v>
      </c>
    </row>
    <row r="8" spans="1:10" ht="12.75">
      <c r="A8" s="160">
        <v>3</v>
      </c>
      <c r="B8" s="323" t="s">
        <v>532</v>
      </c>
      <c r="C8" s="328">
        <v>197</v>
      </c>
      <c r="D8" s="336" t="s">
        <v>533</v>
      </c>
      <c r="E8" s="344">
        <v>1998</v>
      </c>
      <c r="F8" s="349" t="s">
        <v>528</v>
      </c>
      <c r="G8" s="349">
        <v>15982</v>
      </c>
      <c r="H8" s="352" t="s">
        <v>1122</v>
      </c>
      <c r="I8" s="360" t="s">
        <v>16</v>
      </c>
      <c r="J8" s="358" t="s">
        <v>531</v>
      </c>
    </row>
    <row r="9" spans="1:10" ht="12.75">
      <c r="A9" s="160">
        <v>4</v>
      </c>
      <c r="B9" s="323" t="s">
        <v>534</v>
      </c>
      <c r="C9" s="329">
        <v>10046</v>
      </c>
      <c r="D9" s="337" t="s">
        <v>535</v>
      </c>
      <c r="E9" s="343">
        <v>1998</v>
      </c>
      <c r="F9" s="348" t="s">
        <v>528</v>
      </c>
      <c r="G9" s="348">
        <v>14762</v>
      </c>
      <c r="H9" s="352" t="s">
        <v>1122</v>
      </c>
      <c r="I9" s="359" t="s">
        <v>16</v>
      </c>
      <c r="J9" s="358" t="s">
        <v>531</v>
      </c>
    </row>
    <row r="10" spans="1:10" ht="12.75">
      <c r="A10" s="160">
        <v>5</v>
      </c>
      <c r="B10" s="323" t="s">
        <v>536</v>
      </c>
      <c r="C10" s="330">
        <v>12094</v>
      </c>
      <c r="D10" s="338" t="s">
        <v>537</v>
      </c>
      <c r="E10" s="344">
        <v>1999</v>
      </c>
      <c r="F10" s="349" t="s">
        <v>538</v>
      </c>
      <c r="G10" s="349">
        <v>8003.2</v>
      </c>
      <c r="H10" s="353"/>
      <c r="I10" s="360" t="s">
        <v>16</v>
      </c>
      <c r="J10" s="358" t="s">
        <v>531</v>
      </c>
    </row>
    <row r="11" spans="1:10" ht="12.75">
      <c r="A11" s="160">
        <v>6</v>
      </c>
      <c r="B11" s="323" t="s">
        <v>539</v>
      </c>
      <c r="C11" s="329">
        <v>180</v>
      </c>
      <c r="D11" s="339" t="s">
        <v>540</v>
      </c>
      <c r="E11" s="343">
        <v>2000</v>
      </c>
      <c r="F11" s="348" t="s">
        <v>528</v>
      </c>
      <c r="G11" s="348">
        <v>20618</v>
      </c>
      <c r="H11" s="354"/>
      <c r="I11" s="359" t="s">
        <v>16</v>
      </c>
      <c r="J11" s="358" t="s">
        <v>531</v>
      </c>
    </row>
    <row r="12" spans="1:10" ht="12.75">
      <c r="A12" s="160">
        <v>7</v>
      </c>
      <c r="B12" s="322" t="s">
        <v>541</v>
      </c>
      <c r="C12" s="331" t="s">
        <v>542</v>
      </c>
      <c r="D12" s="101" t="s">
        <v>543</v>
      </c>
      <c r="E12" s="344">
        <v>1999</v>
      </c>
      <c r="F12" s="349" t="s">
        <v>544</v>
      </c>
      <c r="G12" s="349">
        <v>860.33</v>
      </c>
      <c r="H12" s="353"/>
      <c r="I12" s="360" t="s">
        <v>16</v>
      </c>
      <c r="J12" s="358" t="s">
        <v>531</v>
      </c>
    </row>
    <row r="13" spans="1:10" ht="33" customHeight="1">
      <c r="A13" s="160">
        <v>8</v>
      </c>
      <c r="B13" s="322" t="s">
        <v>545</v>
      </c>
      <c r="C13" s="331" t="s">
        <v>546</v>
      </c>
      <c r="D13" s="101" t="s">
        <v>547</v>
      </c>
      <c r="E13" s="343">
        <v>2008</v>
      </c>
      <c r="F13" s="348" t="s">
        <v>548</v>
      </c>
      <c r="G13" s="348">
        <v>25140</v>
      </c>
      <c r="H13" s="354"/>
      <c r="I13" s="359" t="s">
        <v>16</v>
      </c>
      <c r="J13" s="358" t="s">
        <v>273</v>
      </c>
    </row>
    <row r="14" spans="1:10" ht="25.5">
      <c r="A14" s="192">
        <v>9</v>
      </c>
      <c r="B14" s="324" t="s">
        <v>549</v>
      </c>
      <c r="C14" s="332">
        <v>688</v>
      </c>
      <c r="D14" s="340" t="s">
        <v>550</v>
      </c>
      <c r="E14" s="345">
        <v>2011</v>
      </c>
      <c r="F14" s="350" t="s">
        <v>551</v>
      </c>
      <c r="G14" s="350">
        <v>38800</v>
      </c>
      <c r="H14" s="355" t="s">
        <v>1124</v>
      </c>
      <c r="I14" s="361" t="s">
        <v>16</v>
      </c>
      <c r="J14" s="362" t="s">
        <v>273</v>
      </c>
    </row>
    <row r="15" spans="1:10" ht="32.25" customHeight="1">
      <c r="A15" s="193">
        <v>10</v>
      </c>
      <c r="B15" s="325" t="s">
        <v>552</v>
      </c>
      <c r="C15" s="333">
        <v>18051085</v>
      </c>
      <c r="D15" s="341" t="s">
        <v>553</v>
      </c>
      <c r="E15" s="346">
        <v>2010</v>
      </c>
      <c r="F15" s="351" t="s">
        <v>554</v>
      </c>
      <c r="G15" s="351">
        <v>6000</v>
      </c>
      <c r="H15" s="356" t="s">
        <v>1125</v>
      </c>
      <c r="I15" s="363" t="s">
        <v>16</v>
      </c>
      <c r="J15" s="364" t="s">
        <v>273</v>
      </c>
    </row>
    <row r="16" spans="1:10" ht="32.25" customHeight="1">
      <c r="A16" s="192">
        <v>11</v>
      </c>
      <c r="B16" s="325" t="s">
        <v>1104</v>
      </c>
      <c r="C16" s="333">
        <v>44</v>
      </c>
      <c r="D16" s="341" t="s">
        <v>537</v>
      </c>
      <c r="E16" s="346" t="s">
        <v>1105</v>
      </c>
      <c r="F16" s="351" t="s">
        <v>1106</v>
      </c>
      <c r="G16" s="351">
        <v>12177</v>
      </c>
      <c r="H16" s="356" t="s">
        <v>1107</v>
      </c>
      <c r="I16" s="363" t="s">
        <v>16</v>
      </c>
      <c r="J16" s="364" t="s">
        <v>1108</v>
      </c>
    </row>
    <row r="17" spans="1:10" ht="32.25" customHeight="1">
      <c r="A17" s="193">
        <v>12</v>
      </c>
      <c r="B17" s="325" t="s">
        <v>1109</v>
      </c>
      <c r="C17" s="333">
        <v>12300</v>
      </c>
      <c r="D17" s="341" t="s">
        <v>1110</v>
      </c>
      <c r="E17" s="346" t="s">
        <v>1105</v>
      </c>
      <c r="F17" s="351" t="s">
        <v>1111</v>
      </c>
      <c r="G17" s="351">
        <v>7257</v>
      </c>
      <c r="H17" s="356" t="s">
        <v>1112</v>
      </c>
      <c r="I17" s="363" t="s">
        <v>16</v>
      </c>
      <c r="J17" s="364" t="s">
        <v>1108</v>
      </c>
    </row>
    <row r="18" spans="1:10" ht="32.25" customHeight="1">
      <c r="A18" s="192">
        <v>13</v>
      </c>
      <c r="B18" s="325" t="s">
        <v>1113</v>
      </c>
      <c r="C18" s="333">
        <v>1400381</v>
      </c>
      <c r="D18" s="341" t="s">
        <v>1114</v>
      </c>
      <c r="E18" s="346" t="s">
        <v>1105</v>
      </c>
      <c r="F18" s="351" t="s">
        <v>1111</v>
      </c>
      <c r="G18" s="351">
        <v>824.1</v>
      </c>
      <c r="H18" s="356" t="s">
        <v>1112</v>
      </c>
      <c r="I18" s="363" t="s">
        <v>16</v>
      </c>
      <c r="J18" s="364" t="s">
        <v>1108</v>
      </c>
    </row>
    <row r="19" spans="1:10" ht="32.25" customHeight="1">
      <c r="A19" s="193">
        <v>14</v>
      </c>
      <c r="B19" s="325" t="s">
        <v>1115</v>
      </c>
      <c r="C19" s="333">
        <v>130346</v>
      </c>
      <c r="D19" s="341" t="s">
        <v>1116</v>
      </c>
      <c r="E19" s="346" t="s">
        <v>1117</v>
      </c>
      <c r="F19" s="351" t="s">
        <v>1118</v>
      </c>
      <c r="G19" s="351">
        <v>175</v>
      </c>
      <c r="H19" s="356"/>
      <c r="I19" s="363" t="s">
        <v>16</v>
      </c>
      <c r="J19" s="364" t="s">
        <v>1108</v>
      </c>
    </row>
    <row r="20" spans="1:10" ht="32.25" customHeight="1">
      <c r="A20" s="192">
        <v>15</v>
      </c>
      <c r="B20" s="325" t="s">
        <v>1119</v>
      </c>
      <c r="C20" s="333">
        <v>140031</v>
      </c>
      <c r="D20" s="341" t="s">
        <v>1120</v>
      </c>
      <c r="E20" s="346" t="s">
        <v>1121</v>
      </c>
      <c r="F20" s="351" t="s">
        <v>1111</v>
      </c>
      <c r="G20" s="351">
        <v>1137.75</v>
      </c>
      <c r="H20" s="356" t="s">
        <v>1112</v>
      </c>
      <c r="I20" s="363" t="s">
        <v>16</v>
      </c>
      <c r="J20" s="364" t="s">
        <v>1108</v>
      </c>
    </row>
    <row r="21" spans="1:10" ht="32.25" customHeight="1">
      <c r="A21" s="193">
        <v>16</v>
      </c>
      <c r="B21" s="325" t="s">
        <v>1119</v>
      </c>
      <c r="C21" s="333">
        <v>140039</v>
      </c>
      <c r="D21" s="341" t="s">
        <v>1120</v>
      </c>
      <c r="E21" s="346" t="s">
        <v>1105</v>
      </c>
      <c r="F21" s="351" t="s">
        <v>1111</v>
      </c>
      <c r="G21" s="351">
        <v>1137.75</v>
      </c>
      <c r="H21" s="356" t="s">
        <v>1112</v>
      </c>
      <c r="I21" s="363" t="s">
        <v>16</v>
      </c>
      <c r="J21" s="364" t="s">
        <v>1108</v>
      </c>
    </row>
    <row r="22" spans="1:10" ht="13.5" customHeight="1">
      <c r="A22" s="90"/>
      <c r="B22" s="91" t="s">
        <v>151</v>
      </c>
      <c r="C22" s="92"/>
      <c r="D22" s="93"/>
      <c r="E22" s="94"/>
      <c r="F22" s="95"/>
      <c r="G22" s="95">
        <f>SUM(G6:G21)</f>
        <v>190694.13</v>
      </c>
      <c r="H22" s="96"/>
      <c r="I22" s="97"/>
      <c r="J22" s="98"/>
    </row>
    <row r="23" spans="1:10" ht="13.5" customHeight="1">
      <c r="A23" s="601" t="s">
        <v>555</v>
      </c>
      <c r="B23" s="601" t="s">
        <v>151</v>
      </c>
      <c r="C23" s="601"/>
      <c r="D23" s="601"/>
      <c r="E23" s="601"/>
      <c r="F23" s="601"/>
      <c r="G23" s="601"/>
      <c r="H23" s="601"/>
      <c r="I23" s="601"/>
      <c r="J23" s="601"/>
    </row>
    <row r="24" spans="1:10" s="2" customFormat="1" ht="12.75">
      <c r="A24" s="160">
        <v>1</v>
      </c>
      <c r="B24" s="321" t="s">
        <v>556</v>
      </c>
      <c r="C24" s="331">
        <v>321</v>
      </c>
      <c r="D24" s="334" t="s">
        <v>557</v>
      </c>
      <c r="E24" s="372" t="s">
        <v>558</v>
      </c>
      <c r="F24" s="347" t="s">
        <v>559</v>
      </c>
      <c r="G24" s="347">
        <v>3929.19</v>
      </c>
      <c r="H24" s="352"/>
      <c r="I24" s="357" t="s">
        <v>16</v>
      </c>
      <c r="J24" s="373" t="s">
        <v>285</v>
      </c>
    </row>
    <row r="25" spans="1:10" s="2" customFormat="1" ht="12.75">
      <c r="A25" s="160">
        <v>2</v>
      </c>
      <c r="B25" s="322" t="s">
        <v>556</v>
      </c>
      <c r="C25" s="335" t="s">
        <v>560</v>
      </c>
      <c r="D25" s="335" t="s">
        <v>561</v>
      </c>
      <c r="E25" s="372" t="s">
        <v>558</v>
      </c>
      <c r="F25" s="348" t="s">
        <v>562</v>
      </c>
      <c r="G25" s="348">
        <v>3929.19</v>
      </c>
      <c r="H25" s="354"/>
      <c r="I25" s="359" t="s">
        <v>16</v>
      </c>
      <c r="J25" s="373" t="s">
        <v>285</v>
      </c>
    </row>
    <row r="26" spans="1:10" s="2" customFormat="1" ht="12.75">
      <c r="A26" s="160">
        <v>3</v>
      </c>
      <c r="B26" s="323" t="s">
        <v>556</v>
      </c>
      <c r="C26" s="331">
        <v>35350</v>
      </c>
      <c r="D26" s="336" t="s">
        <v>561</v>
      </c>
      <c r="E26" s="372" t="s">
        <v>558</v>
      </c>
      <c r="F26" s="349" t="s">
        <v>563</v>
      </c>
      <c r="G26" s="349">
        <v>3929.19</v>
      </c>
      <c r="H26" s="353"/>
      <c r="I26" s="360" t="s">
        <v>16</v>
      </c>
      <c r="J26" s="374" t="s">
        <v>285</v>
      </c>
    </row>
    <row r="27" spans="1:10" s="2" customFormat="1" ht="12.75">
      <c r="A27" s="160">
        <v>4</v>
      </c>
      <c r="B27" s="323" t="s">
        <v>556</v>
      </c>
      <c r="C27" s="331">
        <v>35350</v>
      </c>
      <c r="D27" s="337" t="s">
        <v>561</v>
      </c>
      <c r="E27" s="372" t="s">
        <v>558</v>
      </c>
      <c r="F27" s="348"/>
      <c r="G27" s="348">
        <v>3929.19</v>
      </c>
      <c r="H27" s="354"/>
      <c r="I27" s="359" t="s">
        <v>16</v>
      </c>
      <c r="J27" s="373" t="s">
        <v>285</v>
      </c>
    </row>
    <row r="28" spans="1:10" ht="12.75">
      <c r="A28" s="90"/>
      <c r="B28" s="99"/>
      <c r="C28" s="92"/>
      <c r="D28" s="93"/>
      <c r="E28" s="94"/>
      <c r="F28" s="95"/>
      <c r="G28" s="95">
        <f>SUM(G24:G27)</f>
        <v>15716.76</v>
      </c>
      <c r="H28" s="96"/>
      <c r="I28" s="97"/>
      <c r="J28" s="98"/>
    </row>
    <row r="29" spans="1:10" ht="13.5" customHeight="1">
      <c r="A29" s="601" t="s">
        <v>564</v>
      </c>
      <c r="B29" s="601" t="s">
        <v>151</v>
      </c>
      <c r="C29" s="601"/>
      <c r="D29" s="601"/>
      <c r="E29" s="601"/>
      <c r="F29" s="601"/>
      <c r="G29" s="601"/>
      <c r="H29" s="601"/>
      <c r="I29" s="601"/>
      <c r="J29" s="601"/>
    </row>
    <row r="30" spans="1:10" s="2" customFormat="1" ht="12.75">
      <c r="A30" s="160">
        <v>1</v>
      </c>
      <c r="B30" s="321" t="s">
        <v>565</v>
      </c>
      <c r="C30" s="420"/>
      <c r="D30" s="334" t="s">
        <v>566</v>
      </c>
      <c r="E30" s="438">
        <v>1998</v>
      </c>
      <c r="F30" s="347" t="s">
        <v>567</v>
      </c>
      <c r="G30" s="347">
        <v>38348.5</v>
      </c>
      <c r="H30" s="352"/>
      <c r="I30" s="357" t="s">
        <v>125</v>
      </c>
      <c r="J30" s="439" t="s">
        <v>568</v>
      </c>
    </row>
    <row r="31" spans="1:10" s="2" customFormat="1" ht="12.75">
      <c r="A31" s="160">
        <v>2</v>
      </c>
      <c r="B31" s="322" t="s">
        <v>565</v>
      </c>
      <c r="C31" s="335"/>
      <c r="D31" s="335" t="s">
        <v>569</v>
      </c>
      <c r="E31" s="438">
        <v>1998</v>
      </c>
      <c r="F31" s="348" t="s">
        <v>567</v>
      </c>
      <c r="G31" s="348">
        <v>33573.5</v>
      </c>
      <c r="H31" s="354"/>
      <c r="I31" s="359" t="s">
        <v>125</v>
      </c>
      <c r="J31" s="373" t="s">
        <v>568</v>
      </c>
    </row>
    <row r="32" spans="1:10" s="2" customFormat="1" ht="12.75">
      <c r="A32" s="160">
        <v>3</v>
      </c>
      <c r="B32" s="323" t="s">
        <v>565</v>
      </c>
      <c r="C32" s="336"/>
      <c r="D32" s="336" t="s">
        <v>570</v>
      </c>
      <c r="E32" s="438">
        <v>1998</v>
      </c>
      <c r="F32" s="349" t="s">
        <v>567</v>
      </c>
      <c r="G32" s="349">
        <v>4745.56</v>
      </c>
      <c r="H32" s="353"/>
      <c r="I32" s="360" t="s">
        <v>125</v>
      </c>
      <c r="J32" s="374" t="s">
        <v>568</v>
      </c>
    </row>
    <row r="33" spans="1:10" ht="12.75">
      <c r="A33" s="100"/>
      <c r="B33" s="91" t="s">
        <v>151</v>
      </c>
      <c r="C33" s="101"/>
      <c r="D33" s="102"/>
      <c r="E33" s="103"/>
      <c r="F33" s="104"/>
      <c r="G33" s="105">
        <f>SUM(G30:G32)</f>
        <v>76667.56</v>
      </c>
      <c r="H33" s="106"/>
      <c r="I33" s="107"/>
      <c r="J33" s="108"/>
    </row>
    <row r="34" spans="1:10" ht="12.75" customHeight="1">
      <c r="A34" s="602" t="s">
        <v>1602</v>
      </c>
      <c r="B34" s="602"/>
      <c r="C34" s="602"/>
      <c r="D34" s="602"/>
      <c r="E34" s="602"/>
      <c r="F34" s="602"/>
      <c r="G34" s="602"/>
      <c r="H34" s="602"/>
      <c r="I34" s="602"/>
      <c r="J34" s="602"/>
    </row>
    <row r="35" spans="1:10" ht="12.75">
      <c r="A35" s="161">
        <v>1</v>
      </c>
      <c r="B35" s="377" t="s">
        <v>888</v>
      </c>
      <c r="C35" s="380">
        <v>886</v>
      </c>
      <c r="D35" s="381">
        <v>145</v>
      </c>
      <c r="E35" s="384">
        <v>1993</v>
      </c>
      <c r="F35" s="386" t="s">
        <v>571</v>
      </c>
      <c r="G35" s="389">
        <v>2300</v>
      </c>
      <c r="H35" s="389" t="s">
        <v>572</v>
      </c>
      <c r="I35" s="386" t="s">
        <v>231</v>
      </c>
      <c r="J35" s="603" t="s">
        <v>573</v>
      </c>
    </row>
    <row r="36" spans="1:10" ht="12.75">
      <c r="A36" s="162">
        <v>2</v>
      </c>
      <c r="B36" s="377" t="s">
        <v>888</v>
      </c>
      <c r="C36" s="381">
        <v>385</v>
      </c>
      <c r="D36" s="381">
        <v>140</v>
      </c>
      <c r="E36" s="384">
        <v>1993</v>
      </c>
      <c r="F36" s="387" t="s">
        <v>571</v>
      </c>
      <c r="G36" s="356">
        <v>2300</v>
      </c>
      <c r="H36" s="356" t="s">
        <v>572</v>
      </c>
      <c r="I36" s="387" t="s">
        <v>231</v>
      </c>
      <c r="J36" s="604"/>
    </row>
    <row r="37" spans="1:10" ht="12.75">
      <c r="A37" s="161">
        <v>3</v>
      </c>
      <c r="B37" s="193" t="s">
        <v>574</v>
      </c>
      <c r="C37" s="381">
        <v>10211035</v>
      </c>
      <c r="D37" s="381" t="s">
        <v>575</v>
      </c>
      <c r="E37" s="384">
        <v>1996</v>
      </c>
      <c r="F37" s="387" t="s">
        <v>576</v>
      </c>
      <c r="G37" s="356">
        <v>1110.2</v>
      </c>
      <c r="H37" s="356"/>
      <c r="I37" s="387" t="s">
        <v>231</v>
      </c>
      <c r="J37" s="604"/>
    </row>
    <row r="38" spans="1:10" ht="12.75">
      <c r="A38" s="162">
        <v>4</v>
      </c>
      <c r="B38" s="193" t="s">
        <v>577</v>
      </c>
      <c r="C38" s="333">
        <v>651619</v>
      </c>
      <c r="D38" s="381" t="s">
        <v>578</v>
      </c>
      <c r="E38" s="384">
        <v>1993</v>
      </c>
      <c r="F38" s="387" t="s">
        <v>576</v>
      </c>
      <c r="G38" s="356">
        <v>725</v>
      </c>
      <c r="H38" s="356"/>
      <c r="I38" s="387" t="s">
        <v>231</v>
      </c>
      <c r="J38" s="604"/>
    </row>
    <row r="39" spans="1:10" ht="26.25" customHeight="1">
      <c r="A39" s="161">
        <v>5</v>
      </c>
      <c r="B39" s="377" t="s">
        <v>888</v>
      </c>
      <c r="C39" s="380">
        <v>177284</v>
      </c>
      <c r="D39" s="380" t="s">
        <v>579</v>
      </c>
      <c r="E39" s="384">
        <v>1979</v>
      </c>
      <c r="F39" s="388" t="s">
        <v>882</v>
      </c>
      <c r="G39" s="356">
        <v>2300</v>
      </c>
      <c r="H39" s="356" t="s">
        <v>572</v>
      </c>
      <c r="I39" s="387" t="s">
        <v>231</v>
      </c>
      <c r="J39" s="604"/>
    </row>
    <row r="40" spans="1:10" ht="12.75">
      <c r="A40" s="162">
        <v>6</v>
      </c>
      <c r="B40" s="193" t="s">
        <v>580</v>
      </c>
      <c r="C40" s="333">
        <v>968230288</v>
      </c>
      <c r="D40" s="333" t="s">
        <v>581</v>
      </c>
      <c r="E40" s="384">
        <v>2010</v>
      </c>
      <c r="F40" s="387" t="s">
        <v>582</v>
      </c>
      <c r="G40" s="356">
        <v>1099</v>
      </c>
      <c r="H40" s="356"/>
      <c r="I40" s="387" t="s">
        <v>231</v>
      </c>
      <c r="J40" s="604"/>
    </row>
    <row r="41" spans="1:10" s="2" customFormat="1" ht="12.75">
      <c r="A41" s="161">
        <v>7</v>
      </c>
      <c r="B41" s="193" t="s">
        <v>583</v>
      </c>
      <c r="C41" s="333">
        <v>14838</v>
      </c>
      <c r="D41" s="333"/>
      <c r="E41" s="384">
        <v>2004</v>
      </c>
      <c r="F41" s="387" t="s">
        <v>584</v>
      </c>
      <c r="G41" s="356">
        <v>10492</v>
      </c>
      <c r="H41" s="356"/>
      <c r="I41" s="387" t="s">
        <v>231</v>
      </c>
      <c r="J41" s="604"/>
    </row>
    <row r="42" spans="1:10" s="2" customFormat="1" ht="12.75">
      <c r="A42" s="162">
        <v>8</v>
      </c>
      <c r="B42" s="193" t="s">
        <v>585</v>
      </c>
      <c r="C42" s="333">
        <v>54.5</v>
      </c>
      <c r="D42" s="333"/>
      <c r="E42" s="385">
        <v>2002</v>
      </c>
      <c r="F42" s="387" t="s">
        <v>586</v>
      </c>
      <c r="G42" s="356">
        <v>7320</v>
      </c>
      <c r="H42" s="356"/>
      <c r="I42" s="387" t="s">
        <v>231</v>
      </c>
      <c r="J42" s="604"/>
    </row>
    <row r="43" spans="1:10" s="2" customFormat="1" ht="38.25">
      <c r="A43" s="161">
        <v>9</v>
      </c>
      <c r="B43" s="193" t="s">
        <v>889</v>
      </c>
      <c r="C43" s="333">
        <v>79</v>
      </c>
      <c r="D43" s="381" t="s">
        <v>587</v>
      </c>
      <c r="E43" s="384">
        <v>2005</v>
      </c>
      <c r="F43" s="387"/>
      <c r="G43" s="356">
        <v>11224</v>
      </c>
      <c r="H43" s="356"/>
      <c r="I43" s="387" t="s">
        <v>231</v>
      </c>
      <c r="J43" s="604"/>
    </row>
    <row r="44" spans="1:10" s="2" customFormat="1" ht="12.75">
      <c r="A44" s="162">
        <v>10</v>
      </c>
      <c r="B44" s="378" t="s">
        <v>588</v>
      </c>
      <c r="C44" s="333"/>
      <c r="D44" s="381"/>
      <c r="E44" s="384">
        <v>1996</v>
      </c>
      <c r="F44" s="387"/>
      <c r="G44" s="356">
        <v>7500</v>
      </c>
      <c r="H44" s="356"/>
      <c r="I44" s="387" t="s">
        <v>231</v>
      </c>
      <c r="J44" s="604"/>
    </row>
    <row r="45" spans="1:10" s="2" customFormat="1" ht="12.75">
      <c r="A45" s="161">
        <v>11</v>
      </c>
      <c r="B45" s="378" t="s">
        <v>589</v>
      </c>
      <c r="C45" s="333">
        <v>61652</v>
      </c>
      <c r="D45" s="382"/>
      <c r="E45" s="384">
        <v>2006</v>
      </c>
      <c r="F45" s="387"/>
      <c r="G45" s="389">
        <v>3189</v>
      </c>
      <c r="H45" s="158"/>
      <c r="I45" s="146" t="s">
        <v>231</v>
      </c>
      <c r="J45" s="604"/>
    </row>
    <row r="46" spans="1:10" s="2" customFormat="1" ht="25.5">
      <c r="A46" s="162">
        <v>12</v>
      </c>
      <c r="B46" s="378" t="s">
        <v>590</v>
      </c>
      <c r="C46" s="381">
        <v>10072428</v>
      </c>
      <c r="D46" s="383"/>
      <c r="E46" s="378">
        <v>2006</v>
      </c>
      <c r="F46" s="383" t="s">
        <v>591</v>
      </c>
      <c r="G46" s="383">
        <v>3660</v>
      </c>
      <c r="H46" s="383"/>
      <c r="I46" s="146" t="s">
        <v>231</v>
      </c>
      <c r="J46" s="604"/>
    </row>
    <row r="47" spans="1:10" s="2" customFormat="1" ht="12.75">
      <c r="A47" s="161">
        <v>13</v>
      </c>
      <c r="B47" s="193" t="s">
        <v>592</v>
      </c>
      <c r="C47" s="380"/>
      <c r="D47" s="381"/>
      <c r="E47" s="384">
        <v>2005</v>
      </c>
      <c r="F47" s="386" t="s">
        <v>591</v>
      </c>
      <c r="G47" s="383">
        <v>19520</v>
      </c>
      <c r="H47" s="389"/>
      <c r="I47" s="146" t="s">
        <v>231</v>
      </c>
      <c r="J47" s="604"/>
    </row>
    <row r="48" spans="1:10" s="2" customFormat="1" ht="25.5">
      <c r="A48" s="162">
        <v>14</v>
      </c>
      <c r="B48" s="379" t="s">
        <v>890</v>
      </c>
      <c r="C48" s="380" t="s">
        <v>891</v>
      </c>
      <c r="D48" s="381" t="s">
        <v>949</v>
      </c>
      <c r="E48" s="379">
        <v>2014</v>
      </c>
      <c r="F48" s="386" t="s">
        <v>1150</v>
      </c>
      <c r="G48" s="383">
        <v>1039</v>
      </c>
      <c r="H48" s="389"/>
      <c r="I48" s="146" t="s">
        <v>231</v>
      </c>
      <c r="J48" s="604"/>
    </row>
    <row r="49" spans="1:10" s="2" customFormat="1" ht="25.5">
      <c r="A49" s="161">
        <v>15</v>
      </c>
      <c r="B49" s="379" t="s">
        <v>1151</v>
      </c>
      <c r="C49" s="380"/>
      <c r="D49" s="381"/>
      <c r="E49" s="379">
        <v>2014</v>
      </c>
      <c r="F49" s="386" t="s">
        <v>1152</v>
      </c>
      <c r="G49" s="383">
        <v>1949.99</v>
      </c>
      <c r="H49" s="389"/>
      <c r="I49" s="146" t="s">
        <v>231</v>
      </c>
      <c r="J49" s="604"/>
    </row>
    <row r="50" spans="1:10" ht="12.75">
      <c r="A50" s="109"/>
      <c r="B50" s="149" t="s">
        <v>151</v>
      </c>
      <c r="C50" s="150"/>
      <c r="D50" s="151"/>
      <c r="E50" s="152"/>
      <c r="F50" s="152"/>
      <c r="G50" s="152">
        <f>SUM(G35:G49)</f>
        <v>75728.19</v>
      </c>
      <c r="H50" s="153"/>
      <c r="I50" s="152"/>
      <c r="J50" s="111"/>
    </row>
    <row r="51" spans="1:10" ht="12.75">
      <c r="A51" s="598" t="s">
        <v>1603</v>
      </c>
      <c r="B51" s="598"/>
      <c r="C51" s="598"/>
      <c r="D51" s="598"/>
      <c r="E51" s="598"/>
      <c r="F51" s="598"/>
      <c r="G51" s="598"/>
      <c r="H51" s="598"/>
      <c r="I51" s="598"/>
      <c r="J51" s="598"/>
    </row>
    <row r="52" spans="1:10" ht="12.75">
      <c r="A52" s="161">
        <v>1</v>
      </c>
      <c r="B52" s="379" t="s">
        <v>1157</v>
      </c>
      <c r="C52" s="380"/>
      <c r="D52" s="381"/>
      <c r="E52" s="379">
        <v>2016</v>
      </c>
      <c r="F52" s="386" t="s">
        <v>1158</v>
      </c>
      <c r="G52" s="383">
        <v>1512.16</v>
      </c>
      <c r="H52" s="389"/>
      <c r="I52" s="146" t="s">
        <v>231</v>
      </c>
      <c r="J52" s="415" t="s">
        <v>1159</v>
      </c>
    </row>
    <row r="53" spans="1:10" ht="12.75">
      <c r="A53" s="162">
        <v>2</v>
      </c>
      <c r="B53" s="379" t="s">
        <v>1157</v>
      </c>
      <c r="C53" s="380"/>
      <c r="D53" s="381"/>
      <c r="E53" s="379">
        <v>2016</v>
      </c>
      <c r="F53" s="386" t="s">
        <v>1160</v>
      </c>
      <c r="G53" s="383">
        <v>1199</v>
      </c>
      <c r="H53" s="389"/>
      <c r="I53" s="146" t="s">
        <v>231</v>
      </c>
      <c r="J53" s="415" t="s">
        <v>1161</v>
      </c>
    </row>
    <row r="54" spans="1:10" ht="12.75">
      <c r="A54" s="161">
        <v>3</v>
      </c>
      <c r="B54" s="379" t="s">
        <v>1162</v>
      </c>
      <c r="C54" s="380"/>
      <c r="D54" s="381"/>
      <c r="E54" s="379">
        <v>2016</v>
      </c>
      <c r="F54" s="386" t="s">
        <v>1163</v>
      </c>
      <c r="G54" s="383">
        <v>800</v>
      </c>
      <c r="H54" s="389"/>
      <c r="I54" s="146" t="s">
        <v>231</v>
      </c>
      <c r="J54" s="415" t="s">
        <v>1161</v>
      </c>
    </row>
    <row r="55" spans="1:10" ht="12.75">
      <c r="A55" s="162">
        <v>4</v>
      </c>
      <c r="B55" s="406" t="s">
        <v>1164</v>
      </c>
      <c r="C55" s="534"/>
      <c r="D55" s="535"/>
      <c r="E55" s="406">
        <v>2016</v>
      </c>
      <c r="F55" s="413" t="s">
        <v>1165</v>
      </c>
      <c r="G55" s="414">
        <v>650.01</v>
      </c>
      <c r="H55" s="536"/>
      <c r="I55" s="416" t="s">
        <v>231</v>
      </c>
      <c r="J55" s="417" t="s">
        <v>1161</v>
      </c>
    </row>
    <row r="56" spans="1:10" ht="12.75">
      <c r="A56" s="162">
        <v>5</v>
      </c>
      <c r="B56" s="379" t="s">
        <v>1302</v>
      </c>
      <c r="C56" s="380"/>
      <c r="D56" s="381"/>
      <c r="E56" s="379">
        <v>2016</v>
      </c>
      <c r="F56" s="386" t="s">
        <v>1163</v>
      </c>
      <c r="G56" s="383">
        <v>2700</v>
      </c>
      <c r="H56" s="389"/>
      <c r="I56" s="146" t="s">
        <v>16</v>
      </c>
      <c r="J56" s="418" t="s">
        <v>1161</v>
      </c>
    </row>
    <row r="57" spans="1:10" ht="12.75">
      <c r="A57" s="510"/>
      <c r="B57" s="149" t="s">
        <v>151</v>
      </c>
      <c r="C57" s="150"/>
      <c r="D57" s="151"/>
      <c r="E57" s="152"/>
      <c r="F57" s="152"/>
      <c r="G57" s="152">
        <f>SUM(G52:G56)</f>
        <v>6861.17</v>
      </c>
      <c r="H57" s="153"/>
      <c r="I57" s="152"/>
      <c r="J57" s="111"/>
    </row>
    <row r="58" spans="1:10" ht="12.75">
      <c r="A58" s="598" t="s">
        <v>1604</v>
      </c>
      <c r="B58" s="598"/>
      <c r="C58" s="598"/>
      <c r="D58" s="598"/>
      <c r="E58" s="598"/>
      <c r="F58" s="598"/>
      <c r="G58" s="598"/>
      <c r="H58" s="598"/>
      <c r="I58" s="598"/>
      <c r="J58" s="598"/>
    </row>
    <row r="59" spans="1:10" ht="12.75">
      <c r="A59" s="161">
        <v>1</v>
      </c>
      <c r="B59" s="391" t="s">
        <v>1412</v>
      </c>
      <c r="C59" s="392">
        <v>313080093</v>
      </c>
      <c r="D59" s="393"/>
      <c r="E59" s="379">
        <v>2014</v>
      </c>
      <c r="F59" s="394" t="s">
        <v>1413</v>
      </c>
      <c r="G59" s="394">
        <v>189000</v>
      </c>
      <c r="H59" s="394" t="s">
        <v>1414</v>
      </c>
      <c r="I59" s="394" t="s">
        <v>16</v>
      </c>
      <c r="J59" s="394" t="s">
        <v>1415</v>
      </c>
    </row>
    <row r="60" spans="1:10" ht="12.75">
      <c r="A60" s="162">
        <v>2</v>
      </c>
      <c r="B60" s="395" t="s">
        <v>1416</v>
      </c>
      <c r="C60" s="396"/>
      <c r="D60" s="396"/>
      <c r="E60" s="379">
        <v>2014</v>
      </c>
      <c r="F60" s="397" t="s">
        <v>1417</v>
      </c>
      <c r="G60" s="397">
        <v>24000</v>
      </c>
      <c r="H60" s="397" t="s">
        <v>1414</v>
      </c>
      <c r="I60" s="394" t="s">
        <v>16</v>
      </c>
      <c r="J60" s="394" t="s">
        <v>1418</v>
      </c>
    </row>
    <row r="61" spans="1:10" ht="12.75">
      <c r="A61" s="161">
        <v>3</v>
      </c>
      <c r="B61" s="398" t="s">
        <v>1419</v>
      </c>
      <c r="C61" s="399" t="s">
        <v>1420</v>
      </c>
      <c r="D61" s="400"/>
      <c r="E61" s="379">
        <v>2014</v>
      </c>
      <c r="F61" s="401" t="s">
        <v>1421</v>
      </c>
      <c r="G61" s="401">
        <v>5790</v>
      </c>
      <c r="H61" s="401" t="s">
        <v>1414</v>
      </c>
      <c r="I61" s="397" t="s">
        <v>16</v>
      </c>
      <c r="J61" s="394" t="s">
        <v>1422</v>
      </c>
    </row>
    <row r="62" spans="1:10" ht="12.75">
      <c r="A62" s="162">
        <v>4</v>
      </c>
      <c r="B62" s="398" t="s">
        <v>1419</v>
      </c>
      <c r="C62" s="402" t="s">
        <v>1423</v>
      </c>
      <c r="D62" s="403"/>
      <c r="E62" s="406">
        <v>2014</v>
      </c>
      <c r="F62" s="401" t="s">
        <v>1421</v>
      </c>
      <c r="G62" s="401">
        <v>5790</v>
      </c>
      <c r="H62" s="401" t="s">
        <v>1414</v>
      </c>
      <c r="I62" s="397" t="s">
        <v>16</v>
      </c>
      <c r="J62" s="394" t="s">
        <v>1424</v>
      </c>
    </row>
    <row r="63" spans="1:10" ht="12.75">
      <c r="A63" s="161">
        <v>5</v>
      </c>
      <c r="B63" s="404" t="s">
        <v>1425</v>
      </c>
      <c r="C63" s="405">
        <v>5518</v>
      </c>
      <c r="D63" s="338"/>
      <c r="E63" s="379">
        <v>2014</v>
      </c>
      <c r="F63" s="401" t="s">
        <v>1426</v>
      </c>
      <c r="G63" s="401">
        <v>16999.83</v>
      </c>
      <c r="H63" s="401" t="s">
        <v>1414</v>
      </c>
      <c r="I63" s="397" t="s">
        <v>16</v>
      </c>
      <c r="J63" s="394" t="s">
        <v>1427</v>
      </c>
    </row>
    <row r="64" spans="1:10" ht="12.75">
      <c r="A64" s="162">
        <v>6</v>
      </c>
      <c r="B64" s="404" t="s">
        <v>1428</v>
      </c>
      <c r="C64" s="402"/>
      <c r="D64" s="339"/>
      <c r="E64" s="379">
        <v>2014</v>
      </c>
      <c r="F64" s="397" t="s">
        <v>1429</v>
      </c>
      <c r="G64" s="397">
        <v>4999.95</v>
      </c>
      <c r="H64" s="401" t="s">
        <v>1414</v>
      </c>
      <c r="I64" s="401" t="s">
        <v>16</v>
      </c>
      <c r="J64" s="394" t="s">
        <v>1430</v>
      </c>
    </row>
    <row r="65" spans="1:10" ht="12.75">
      <c r="A65" s="109"/>
      <c r="B65" s="149" t="s">
        <v>151</v>
      </c>
      <c r="C65" s="150"/>
      <c r="D65" s="151"/>
      <c r="E65" s="152"/>
      <c r="F65" s="152"/>
      <c r="G65" s="152">
        <f>SUM(G59:G64)</f>
        <v>246579.78000000003</v>
      </c>
      <c r="H65" s="153"/>
      <c r="I65" s="152"/>
      <c r="J65" s="111"/>
    </row>
    <row r="66" spans="1:10" ht="12.75">
      <c r="A66" s="598" t="s">
        <v>1605</v>
      </c>
      <c r="B66" s="598"/>
      <c r="C66" s="598"/>
      <c r="D66" s="598"/>
      <c r="E66" s="598"/>
      <c r="F66" s="598"/>
      <c r="G66" s="598"/>
      <c r="H66" s="598"/>
      <c r="I66" s="598"/>
      <c r="J66" s="598"/>
    </row>
    <row r="67" spans="1:10" ht="12.75">
      <c r="A67" s="162">
        <v>1</v>
      </c>
      <c r="B67" s="321" t="s">
        <v>609</v>
      </c>
      <c r="C67" s="420" t="s">
        <v>610</v>
      </c>
      <c r="D67" s="334" t="s">
        <v>611</v>
      </c>
      <c r="E67" s="372">
        <v>2012</v>
      </c>
      <c r="F67" s="421" t="s">
        <v>612</v>
      </c>
      <c r="G67" s="421">
        <v>9990</v>
      </c>
      <c r="H67" s="421" t="s">
        <v>187</v>
      </c>
      <c r="I67" s="422" t="s">
        <v>231</v>
      </c>
      <c r="J67" s="422" t="s">
        <v>613</v>
      </c>
    </row>
    <row r="68" spans="1:10" ht="12.75">
      <c r="A68" s="112"/>
      <c r="B68" s="91" t="s">
        <v>151</v>
      </c>
      <c r="C68" s="113"/>
      <c r="D68" s="113"/>
      <c r="E68" s="113"/>
      <c r="F68" s="113"/>
      <c r="G68" s="110">
        <f>SUM(G67)</f>
        <v>9990</v>
      </c>
      <c r="H68" s="114"/>
      <c r="I68" s="113"/>
      <c r="J68" s="115"/>
    </row>
    <row r="69" spans="1:10" ht="13.5" customHeight="1">
      <c r="A69" s="598" t="s">
        <v>1606</v>
      </c>
      <c r="B69" s="598"/>
      <c r="C69" s="598"/>
      <c r="D69" s="598"/>
      <c r="E69" s="598"/>
      <c r="F69" s="598"/>
      <c r="G69" s="598"/>
      <c r="H69" s="598"/>
      <c r="I69" s="598"/>
      <c r="J69" s="598"/>
    </row>
    <row r="70" spans="1:10" s="2" customFormat="1" ht="38.25">
      <c r="A70" s="180">
        <v>1</v>
      </c>
      <c r="B70" s="180" t="s">
        <v>593</v>
      </c>
      <c r="C70" s="457">
        <v>627701856270</v>
      </c>
      <c r="D70" s="334" t="s">
        <v>594</v>
      </c>
      <c r="E70" s="458">
        <v>2006</v>
      </c>
      <c r="F70" s="352" t="s">
        <v>595</v>
      </c>
      <c r="G70" s="352">
        <v>52000</v>
      </c>
      <c r="H70" s="352" t="s">
        <v>596</v>
      </c>
      <c r="I70" s="468" t="s">
        <v>597</v>
      </c>
      <c r="J70" s="358" t="s">
        <v>598</v>
      </c>
    </row>
    <row r="71" spans="1:10" s="2" customFormat="1" ht="38.25">
      <c r="A71" s="181">
        <v>2</v>
      </c>
      <c r="B71" s="160" t="s">
        <v>593</v>
      </c>
      <c r="C71" s="459">
        <v>627601850480</v>
      </c>
      <c r="D71" s="460" t="s">
        <v>599</v>
      </c>
      <c r="E71" s="461">
        <v>2006</v>
      </c>
      <c r="F71" s="466" t="s">
        <v>595</v>
      </c>
      <c r="G71" s="352">
        <v>52000</v>
      </c>
      <c r="H71" s="352" t="s">
        <v>596</v>
      </c>
      <c r="I71" s="469" t="s">
        <v>597</v>
      </c>
      <c r="J71" s="470" t="s">
        <v>598</v>
      </c>
    </row>
    <row r="72" spans="1:10" s="2" customFormat="1" ht="78" customHeight="1">
      <c r="A72" s="180">
        <v>3</v>
      </c>
      <c r="B72" s="462" t="s">
        <v>600</v>
      </c>
      <c r="C72" s="336" t="s">
        <v>601</v>
      </c>
      <c r="D72" s="336" t="s">
        <v>602</v>
      </c>
      <c r="E72" s="463">
        <v>2006</v>
      </c>
      <c r="F72" s="353" t="s">
        <v>595</v>
      </c>
      <c r="G72" s="353" t="s">
        <v>603</v>
      </c>
      <c r="H72" s="352" t="s">
        <v>596</v>
      </c>
      <c r="I72" s="471" t="s">
        <v>597</v>
      </c>
      <c r="J72" s="472" t="s">
        <v>598</v>
      </c>
    </row>
    <row r="73" spans="1:10" s="2" customFormat="1" ht="74.25" customHeight="1">
      <c r="A73" s="181">
        <v>4</v>
      </c>
      <c r="B73" s="462" t="s">
        <v>600</v>
      </c>
      <c r="C73" s="339" t="s">
        <v>604</v>
      </c>
      <c r="D73" s="337" t="s">
        <v>605</v>
      </c>
      <c r="E73" s="461">
        <v>2006</v>
      </c>
      <c r="F73" s="466" t="s">
        <v>595</v>
      </c>
      <c r="G73" s="353" t="s">
        <v>603</v>
      </c>
      <c r="H73" s="352" t="s">
        <v>596</v>
      </c>
      <c r="I73" s="469" t="s">
        <v>597</v>
      </c>
      <c r="J73" s="470" t="s">
        <v>598</v>
      </c>
    </row>
    <row r="74" spans="1:10" s="2" customFormat="1" ht="38.25">
      <c r="A74" s="180">
        <v>5</v>
      </c>
      <c r="B74" s="462" t="s">
        <v>606</v>
      </c>
      <c r="C74" s="464">
        <v>72777951601544100</v>
      </c>
      <c r="D74" s="338" t="s">
        <v>607</v>
      </c>
      <c r="E74" s="463">
        <v>2007</v>
      </c>
      <c r="F74" s="353" t="s">
        <v>608</v>
      </c>
      <c r="G74" s="353">
        <v>4300</v>
      </c>
      <c r="H74" s="352" t="s">
        <v>596</v>
      </c>
      <c r="I74" s="471" t="s">
        <v>597</v>
      </c>
      <c r="J74" s="472" t="s">
        <v>598</v>
      </c>
    </row>
    <row r="75" spans="1:10" s="2" customFormat="1" ht="12.75">
      <c r="A75" s="181">
        <v>6</v>
      </c>
      <c r="B75" s="465" t="s">
        <v>972</v>
      </c>
      <c r="C75" s="464"/>
      <c r="D75" s="338"/>
      <c r="E75" s="463">
        <v>2011</v>
      </c>
      <c r="F75" s="353"/>
      <c r="G75" s="353">
        <v>1800</v>
      </c>
      <c r="H75" s="352"/>
      <c r="I75" s="471"/>
      <c r="J75" s="472"/>
    </row>
    <row r="76" spans="1:10" s="2" customFormat="1" ht="25.5">
      <c r="A76" s="180">
        <v>7</v>
      </c>
      <c r="B76" s="465" t="s">
        <v>973</v>
      </c>
      <c r="C76" s="464"/>
      <c r="D76" s="338"/>
      <c r="E76" s="463">
        <v>2011</v>
      </c>
      <c r="F76" s="353"/>
      <c r="G76" s="353">
        <v>8000.01</v>
      </c>
      <c r="H76" s="352"/>
      <c r="I76" s="471"/>
      <c r="J76" s="472"/>
    </row>
    <row r="77" spans="1:10" s="2" customFormat="1" ht="12.75">
      <c r="A77" s="181">
        <v>8</v>
      </c>
      <c r="B77" s="465" t="s">
        <v>974</v>
      </c>
      <c r="C77" s="464"/>
      <c r="D77" s="338"/>
      <c r="E77" s="463">
        <v>2011</v>
      </c>
      <c r="F77" s="353"/>
      <c r="G77" s="353">
        <v>244.77</v>
      </c>
      <c r="H77" s="467"/>
      <c r="I77" s="471"/>
      <c r="J77" s="472"/>
    </row>
    <row r="78" spans="1:10" ht="12.75">
      <c r="A78" s="109"/>
      <c r="B78" s="214" t="s">
        <v>151</v>
      </c>
      <c r="C78" s="215"/>
      <c r="D78" s="216"/>
      <c r="E78" s="217"/>
      <c r="F78" s="217"/>
      <c r="G78" s="217">
        <f>SUM(G70:G77)</f>
        <v>118344.78</v>
      </c>
      <c r="H78" s="218"/>
      <c r="I78" s="217"/>
      <c r="J78" s="219"/>
    </row>
    <row r="79" s="2" customFormat="1" ht="12.75"/>
    <row r="80" spans="1:10" ht="12.75" customHeight="1">
      <c r="A80" s="599" t="s">
        <v>614</v>
      </c>
      <c r="B80" s="599"/>
      <c r="C80" s="599"/>
      <c r="D80" s="599"/>
      <c r="E80" s="599"/>
      <c r="F80" s="599"/>
      <c r="G80" s="117">
        <f>SUM(G22,G28,G33,G50,G57,G65,G68,G78)</f>
        <v>740582.3700000001</v>
      </c>
      <c r="H80" s="118"/>
      <c r="I80" s="116"/>
      <c r="J80" s="119"/>
    </row>
  </sheetData>
  <sheetProtection selectLockedCells="1" selectUnlockedCells="1"/>
  <mergeCells count="11">
    <mergeCell ref="J35:J49"/>
    <mergeCell ref="A58:J58"/>
    <mergeCell ref="A51:J51"/>
    <mergeCell ref="A69:J69"/>
    <mergeCell ref="A66:J66"/>
    <mergeCell ref="A80:F80"/>
    <mergeCell ref="A3:J3"/>
    <mergeCell ref="A5:J5"/>
    <mergeCell ref="A23:J23"/>
    <mergeCell ref="A29:J29"/>
    <mergeCell ref="A34:J34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61" r:id="rId1"/>
  <rowBreaks count="1" manualBreakCount="1">
    <brk id="6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="62" zoomScaleNormal="72" zoomScaleSheetLayoutView="62" zoomScalePageLayoutView="0" workbookViewId="0" topLeftCell="A1">
      <selection activeCell="C11" sqref="C11"/>
    </sheetView>
  </sheetViews>
  <sheetFormatPr defaultColWidth="9.140625" defaultRowHeight="12.75"/>
  <cols>
    <col min="1" max="1" width="5.28125" style="120" customWidth="1"/>
    <col min="2" max="2" width="47.57421875" style="121" customWidth="1"/>
    <col min="3" max="3" width="45.421875" style="122" customWidth="1"/>
    <col min="4" max="4" width="9.140625" style="123" customWidth="1"/>
    <col min="5" max="5" width="6.421875" style="123" customWidth="1"/>
    <col min="6" max="6" width="5.28125" style="123" customWidth="1"/>
    <col min="7" max="16384" width="9.140625" style="123" customWidth="1"/>
  </cols>
  <sheetData>
    <row r="1" ht="12.75">
      <c r="B1" s="7" t="s">
        <v>615</v>
      </c>
    </row>
    <row r="2" spans="1:3" ht="67.5" customHeight="1">
      <c r="A2" s="606" t="s">
        <v>616</v>
      </c>
      <c r="B2" s="606"/>
      <c r="C2" s="606"/>
    </row>
    <row r="3" spans="1:3" s="126" customFormat="1" ht="30" customHeight="1">
      <c r="A3" s="124" t="s">
        <v>102</v>
      </c>
      <c r="B3" s="124" t="s">
        <v>617</v>
      </c>
      <c r="C3" s="125" t="s">
        <v>618</v>
      </c>
    </row>
    <row r="4" spans="1:3" s="126" customFormat="1" ht="12.75">
      <c r="A4" s="605" t="s">
        <v>122</v>
      </c>
      <c r="B4" s="605"/>
      <c r="C4" s="605"/>
    </row>
    <row r="5" spans="1:3" s="128" customFormat="1" ht="12.75">
      <c r="A5" s="127">
        <v>1</v>
      </c>
      <c r="B5" s="127" t="s">
        <v>619</v>
      </c>
      <c r="C5" s="127"/>
    </row>
    <row r="6" spans="1:3" s="126" customFormat="1" ht="12.75">
      <c r="A6" s="605" t="s">
        <v>1608</v>
      </c>
      <c r="B6" s="605"/>
      <c r="C6" s="605"/>
    </row>
    <row r="7" spans="1:3" s="128" customFormat="1" ht="12.75">
      <c r="A7" s="127">
        <v>1</v>
      </c>
      <c r="B7" s="127" t="s">
        <v>620</v>
      </c>
      <c r="C7" s="309" t="s">
        <v>1370</v>
      </c>
    </row>
    <row r="8" spans="1:3" s="128" customFormat="1" ht="12.75">
      <c r="A8" s="605" t="s">
        <v>1610</v>
      </c>
      <c r="B8" s="605"/>
      <c r="C8" s="605"/>
    </row>
    <row r="9" spans="1:3" s="128" customFormat="1" ht="161.25" customHeight="1">
      <c r="A9" s="10">
        <v>1</v>
      </c>
      <c r="B9" s="11" t="s">
        <v>1069</v>
      </c>
      <c r="C9" s="313" t="s">
        <v>1376</v>
      </c>
    </row>
    <row r="10" spans="1:3" s="126" customFormat="1" ht="12.75">
      <c r="A10" s="605" t="s">
        <v>1609</v>
      </c>
      <c r="B10" s="605"/>
      <c r="C10" s="605"/>
    </row>
    <row r="11" spans="1:3" s="128" customFormat="1" ht="12.75">
      <c r="A11" s="127">
        <v>1</v>
      </c>
      <c r="B11" s="127" t="s">
        <v>1607</v>
      </c>
      <c r="C11" s="309"/>
    </row>
    <row r="12" spans="1:3" s="128" customFormat="1" ht="12.75">
      <c r="A12" s="605" t="s">
        <v>1611</v>
      </c>
      <c r="B12" s="605"/>
      <c r="C12" s="605"/>
    </row>
    <row r="13" spans="1:3" s="128" customFormat="1" ht="25.5">
      <c r="A13" s="10">
        <v>1</v>
      </c>
      <c r="B13" s="375" t="s">
        <v>621</v>
      </c>
      <c r="C13" s="10" t="s">
        <v>432</v>
      </c>
    </row>
    <row r="14" spans="1:3" s="126" customFormat="1" ht="12.75">
      <c r="A14" s="605" t="s">
        <v>1612</v>
      </c>
      <c r="B14" s="605"/>
      <c r="C14" s="605"/>
    </row>
    <row r="15" spans="1:3" s="128" customFormat="1" ht="14.25" customHeight="1">
      <c r="A15" s="127">
        <v>1</v>
      </c>
      <c r="B15" s="10" t="s">
        <v>622</v>
      </c>
      <c r="C15" s="419" t="s">
        <v>1166</v>
      </c>
    </row>
    <row r="16" spans="1:3" s="128" customFormat="1" ht="12.75">
      <c r="A16" s="605" t="s">
        <v>1613</v>
      </c>
      <c r="B16" s="605"/>
      <c r="C16" s="605"/>
    </row>
    <row r="17" spans="1:3" s="128" customFormat="1" ht="44.25" customHeight="1">
      <c r="A17" s="127">
        <v>1</v>
      </c>
      <c r="B17" s="12" t="s">
        <v>568</v>
      </c>
      <c r="C17" s="309" t="s">
        <v>1451</v>
      </c>
    </row>
    <row r="18" spans="1:3" s="126" customFormat="1" ht="12.75">
      <c r="A18" s="605" t="s">
        <v>1614</v>
      </c>
      <c r="B18" s="605"/>
      <c r="C18" s="605"/>
    </row>
    <row r="19" spans="1:3" s="128" customFormat="1" ht="12.75">
      <c r="A19" s="127">
        <v>1</v>
      </c>
      <c r="B19" s="127" t="s">
        <v>623</v>
      </c>
      <c r="C19" s="10" t="s">
        <v>1293</v>
      </c>
    </row>
    <row r="20" spans="1:3" s="129" customFormat="1" ht="12.75">
      <c r="A20" s="605" t="s">
        <v>1615</v>
      </c>
      <c r="B20" s="605"/>
      <c r="C20" s="605"/>
    </row>
    <row r="21" spans="1:3" s="130" customFormat="1" ht="36.75" customHeight="1">
      <c r="A21" s="127">
        <v>1</v>
      </c>
      <c r="B21" s="432" t="s">
        <v>624</v>
      </c>
      <c r="C21" s="433" t="s">
        <v>1306</v>
      </c>
    </row>
    <row r="22" ht="31.5" customHeight="1"/>
  </sheetData>
  <sheetProtection selectLockedCells="1" selectUnlockedCells="1"/>
  <mergeCells count="10">
    <mergeCell ref="A20:C20"/>
    <mergeCell ref="A12:C12"/>
    <mergeCell ref="A14:C14"/>
    <mergeCell ref="A16:C16"/>
    <mergeCell ref="A18:C18"/>
    <mergeCell ref="A2:C2"/>
    <mergeCell ref="A4:C4"/>
    <mergeCell ref="A6:C6"/>
    <mergeCell ref="A8:C8"/>
    <mergeCell ref="A10:C10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tomasz.kozlowski</dc:creator>
  <cp:keywords/>
  <dc:description/>
  <cp:lastModifiedBy>wozniakm</cp:lastModifiedBy>
  <cp:lastPrinted>2015-11-25T21:35:11Z</cp:lastPrinted>
  <dcterms:created xsi:type="dcterms:W3CDTF">2015-01-02T08:20:43Z</dcterms:created>
  <dcterms:modified xsi:type="dcterms:W3CDTF">2018-11-14T13:06:01Z</dcterms:modified>
  <cp:category/>
  <cp:version/>
  <cp:contentType/>
  <cp:contentStatus/>
</cp:coreProperties>
</file>